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бюдж.ассин.прил.4" sheetId="1" r:id="rId1"/>
    <sheet name="ведомственная прил.3" sheetId="2" r:id="rId2"/>
  </sheets>
  <definedNames>
    <definedName name="_xlnm.Print_Area" localSheetId="0">'бюдж.ассин.прил.4'!#REF!</definedName>
    <definedName name="_xlnm.Print_Area" localSheetId="1">'ведомственная прил.3'!#REF!</definedName>
  </definedNames>
  <calcPr fullCalcOnLoad="1"/>
</workbook>
</file>

<file path=xl/sharedStrings.xml><?xml version="1.0" encoding="utf-8"?>
<sst xmlns="http://schemas.openxmlformats.org/spreadsheetml/2006/main" count="3612" uniqueCount="306">
  <si>
    <t>Приложение № 3</t>
  </si>
  <si>
    <t>в редакции решения сессии   №  от ________</t>
  </si>
  <si>
    <t>(тыс.рублей)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</si>
  <si>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</si>
  <si>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</si>
  <si>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</si>
  <si>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</si>
  <si>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</si>
  <si>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</si>
  <si>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</si>
  <si>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003</t>
  </si>
  <si>
    <t>01</t>
  </si>
  <si>
    <t>Функционирование высшего должного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</si>
  <si>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</si>
  <si>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</si>
  <si>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</t>
  </si>
  <si>
    <t>00</t>
  </si>
  <si>
    <t>Глава муниципального образования</t>
  </si>
  <si>
    <t>03</t>
  </si>
  <si>
    <t>Выполнение функций органами местного самоуправления</t>
  </si>
  <si>
    <t>500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</si>
  <si>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</si>
  <si>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</si>
  <si>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</si>
  <si>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Территориальные органы</t>
  </si>
  <si>
    <t>001</t>
  </si>
  <si>
    <t>006</t>
  </si>
  <si>
    <t>Судебная система Российской федерации</t>
  </si>
  <si>
    <t>05</t>
  </si>
  <si>
    <t>000</t>
  </si>
  <si>
    <t>Фонд компенсаций</t>
  </si>
  <si>
    <t>519</t>
  </si>
  <si>
    <t>Составление списков кандидатов в присяжные заседатели федеральныхсудов общей юрисдикции в РФ</t>
  </si>
  <si>
    <t>070</t>
  </si>
  <si>
    <t>Обеспечение деятельности финансовых, налоговых и таможенных органов и органов надзора</t>
  </si>
  <si>
    <t>06</t>
  </si>
  <si>
    <t>Руководство и управление в сфере установленных функций</t>
  </si>
  <si>
    <t>005</t>
  </si>
  <si>
    <t>Обеспечение проведения выборов и референдумов</t>
  </si>
  <si>
    <t>07</t>
  </si>
  <si>
    <t>Проведение выборов и референдумов</t>
  </si>
  <si>
    <t>020</t>
  </si>
  <si>
    <t>Проведение выборов в законодательные (представительные) органы власти местного самоуправления</t>
  </si>
  <si>
    <t xml:space="preserve"> 00</t>
  </si>
  <si>
    <t>097</t>
  </si>
  <si>
    <t>Проведение выборов высшего должностного лица местного самоуправления</t>
  </si>
  <si>
    <t>098</t>
  </si>
  <si>
    <t>Обслуживание государственного и муниципального долга</t>
  </si>
  <si>
    <t>12</t>
  </si>
  <si>
    <t>Процентные платежи по долговым обязательствам</t>
  </si>
  <si>
    <t>065</t>
  </si>
  <si>
    <t>Процентные платежи по муниципальному долгу</t>
  </si>
  <si>
    <t>152</t>
  </si>
  <si>
    <t>15</t>
  </si>
  <si>
    <t>Подготовка и проведение сельскохозяйственной переписи</t>
  </si>
  <si>
    <t>617</t>
  </si>
  <si>
    <t>Национальная оборона</t>
  </si>
  <si>
    <t>Мобилизация и вневойсковая подготовка</t>
  </si>
  <si>
    <t>Осуществление первичного воинского учета на территориях где отсутствуют военные комиссариаты</t>
  </si>
  <si>
    <t>36</t>
  </si>
  <si>
    <t>Национальная безопасность и правоохранительная деятельность</t>
  </si>
  <si>
    <t>Органы внутренних дел</t>
  </si>
  <si>
    <t>Региональные целевые программы</t>
  </si>
  <si>
    <t>09</t>
  </si>
  <si>
    <t>260</t>
  </si>
  <si>
    <t>Национальная экономика</t>
  </si>
  <si>
    <t>Топливо и энергетика</t>
  </si>
  <si>
    <t>Вопросы топливно-энергетического комплекса</t>
  </si>
  <si>
    <t>248</t>
  </si>
  <si>
    <t>Мероприятия в топливно-энергетической области</t>
  </si>
  <si>
    <t>322</t>
  </si>
  <si>
    <t>Транспорт</t>
  </si>
  <si>
    <t>08</t>
  </si>
  <si>
    <t>Дотации и субвенции</t>
  </si>
  <si>
    <t>517</t>
  </si>
  <si>
    <t>Обеспечение равной доступности услуг общественного транспорта на территории соответсвующего субьекта РФ для отдельных категорий граждан</t>
  </si>
  <si>
    <t>616</t>
  </si>
  <si>
    <t>Сельскохозяйственное производство</t>
  </si>
  <si>
    <t>Мероприятия в области сельскохозяйственного производства</t>
  </si>
  <si>
    <t>342</t>
  </si>
  <si>
    <t>Другие вопросы в области национальной политики</t>
  </si>
  <si>
    <t>11</t>
  </si>
  <si>
    <t>Реализация государственных функций в области национальной экономики</t>
  </si>
  <si>
    <t>340</t>
  </si>
  <si>
    <t>Мероприятия по землеустройству и землепользованию</t>
  </si>
  <si>
    <t>406</t>
  </si>
  <si>
    <t>Связь и информатика</t>
  </si>
  <si>
    <t>Информационные технологии и связь</t>
  </si>
  <si>
    <t>Отдельные мероприятия в сфере связи и информатики</t>
  </si>
  <si>
    <t>382</t>
  </si>
  <si>
    <t>Другие вопросы в области национальной экономики</t>
  </si>
  <si>
    <t>795</t>
  </si>
  <si>
    <t>Жилищно-коммунальное хозяйство</t>
  </si>
  <si>
    <t>Жилищное хозяйство</t>
  </si>
  <si>
    <t>Федеральная целевая программа "Социальное развитие села до 2010 года"</t>
  </si>
  <si>
    <t>100</t>
  </si>
  <si>
    <t>410</t>
  </si>
  <si>
    <t>522</t>
  </si>
  <si>
    <t>Коммунальное хозяйство</t>
  </si>
  <si>
    <t>Непрограммные инвестиции в основные фонды</t>
  </si>
  <si>
    <t>102</t>
  </si>
  <si>
    <t xml:space="preserve">Поддержка коммунального хозяйства </t>
  </si>
  <si>
    <t>351</t>
  </si>
  <si>
    <t>Мероприятия в области коммунального хозяйства</t>
  </si>
  <si>
    <t>Благоустройство</t>
  </si>
  <si>
    <t>600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</si>
  <si>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</si>
  <si>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</si>
  <si>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</si>
  <si>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</si>
  <si>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 поселений</t>
  </si>
  <si>
    <t>Строительство объектов общегражданского назначения</t>
  </si>
  <si>
    <t>214</t>
  </si>
  <si>
    <t>Фонд софинансирования социальных расходов</t>
  </si>
  <si>
    <t>515</t>
  </si>
  <si>
    <t>Предоставление гражданам субсидий на оплату ЖКУ</t>
  </si>
  <si>
    <t>197</t>
  </si>
  <si>
    <t>Охрана окружающей среды</t>
  </si>
  <si>
    <t>Охрана растительных и животных видов и среды их обитания</t>
  </si>
  <si>
    <t>Природоохранные мероприятия</t>
  </si>
  <si>
    <t>443</t>
  </si>
  <si>
    <t>Образование</t>
  </si>
  <si>
    <t>Дошкольное образование</t>
  </si>
  <si>
    <t>Детские дошкольные учреждения</t>
  </si>
  <si>
    <t>420</t>
  </si>
  <si>
    <t>Обеспечение деятельности подведомственных учреждений</t>
  </si>
  <si>
    <t>327</t>
  </si>
  <si>
    <t>Общее образование</t>
  </si>
  <si>
    <t>00,</t>
  </si>
  <si>
    <t>Школы-детские сады, школы начальные, неполные средние и средние</t>
  </si>
  <si>
    <t>421</t>
  </si>
  <si>
    <t>Учреждения по внешкольной работе с детьми</t>
  </si>
  <si>
    <t>423</t>
  </si>
  <si>
    <t>Детские дома</t>
  </si>
  <si>
    <t>424</t>
  </si>
  <si>
    <t>Переподготовка и повышение квалификации</t>
  </si>
  <si>
    <t>Учебные заведения и курсы по переподготовке кадров</t>
  </si>
  <si>
    <t>429</t>
  </si>
  <si>
    <t>450</t>
  </si>
  <si>
    <t>Иные безвозмездные и безвозвратные перечисления</t>
  </si>
  <si>
    <t>520</t>
  </si>
  <si>
    <t>Ежемесячное денежное вознаграждение за классное руководство</t>
  </si>
  <si>
    <t>623</t>
  </si>
  <si>
    <t>Внедрение инновационных образовательных программ</t>
  </si>
  <si>
    <t>621</t>
  </si>
  <si>
    <t>Молодежная политика и оздоровление детей</t>
  </si>
  <si>
    <t>Организационно-воспитательная работа с молодежью</t>
  </si>
  <si>
    <t>Мероприятия по организации оздоровительной кампании детей и подростков</t>
  </si>
  <si>
    <t>432</t>
  </si>
  <si>
    <t>Оздоровление детей и подростков</t>
  </si>
  <si>
    <t>Расходы на реализацию программы "Дети Карелии" подпрограмма "Каникулы:отдых.здоровье,развитие"</t>
  </si>
  <si>
    <t>452</t>
  </si>
  <si>
    <t>Другие вопросы в области образования</t>
  </si>
  <si>
    <t>Мероприятия в области образования</t>
  </si>
  <si>
    <t>436</t>
  </si>
  <si>
    <t>286</t>
  </si>
  <si>
    <t>Учебно-методические кабинеты, центральные бухгалтерии, группы хозяйственного обслуживания, учебные фильмотеки</t>
  </si>
  <si>
    <t>99</t>
  </si>
  <si>
    <t>Выполнение функций бюджетными учреждениями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</si>
  <si>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</si>
  <si>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</si>
  <si>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</si>
  <si>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</t>
  </si>
  <si>
    <t>Дополнительные выплаты работникам муниципальных учреждений</t>
  </si>
  <si>
    <t>524</t>
  </si>
  <si>
    <t>Субс.на соц.поддержку специол.МУ, работ.и прожив.за пределами городов</t>
  </si>
  <si>
    <t>Осущ.первоочередных мероп.по выполнению наказов избирателей, поступ.в период избир.кампаний</t>
  </si>
  <si>
    <t>Другие вопросы в области культуры, кинематографии и средств массовой информации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</si>
  <si>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</si>
  <si>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Библиотеки</t>
  </si>
  <si>
    <t>442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</si>
  <si>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</si>
  <si>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</si>
  <si>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>453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</si>
  <si>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</si>
  <si>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</si>
  <si>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</t>
  </si>
  <si>
    <t>Здравоохранение и спорт</t>
  </si>
  <si>
    <t>Здравоохранение</t>
  </si>
  <si>
    <t>Больницы, клиники, госпитали, медико-санитарные части</t>
  </si>
  <si>
    <t>470</t>
  </si>
  <si>
    <t>Поликлиники, амбулатории, диагностические центры</t>
  </si>
  <si>
    <t>471</t>
  </si>
  <si>
    <t>Фельшерские-акушерские пункты</t>
  </si>
  <si>
    <t>478</t>
  </si>
  <si>
    <t>Денежные выплаты медицинскому персоналу ФАП,врачам, фельдшерам и медицинским сестрам "Скорой медицинской помощи"</t>
  </si>
  <si>
    <t>624</t>
  </si>
  <si>
    <t>ТЦП "Предупреждение и борьба с социально значимыми заболеваниями в Прионежском муниципальном районе на 2007-2008 г.</t>
  </si>
  <si>
    <t>Мероприятия в области здравоохранения, спорта и физической культуры, туризма</t>
  </si>
  <si>
    <t>455</t>
  </si>
  <si>
    <t xml:space="preserve">Программа "Женщины Карелии" </t>
  </si>
  <si>
    <t>Программа "Адресная социальная помощь на 2005г." (молочные смеси)</t>
  </si>
  <si>
    <t>Спорт и физическая культура</t>
  </si>
  <si>
    <t>Физкультурно-оздоровительная работа и спортивные мероприятия</t>
  </si>
  <si>
    <t>512</t>
  </si>
  <si>
    <t>Другие вопросы в области здравоохранения и спорта</t>
  </si>
  <si>
    <t>Комплектование книжных фондов библиотек муниципальных образований</t>
  </si>
  <si>
    <t>Социальная политика</t>
  </si>
  <si>
    <t>10</t>
  </si>
  <si>
    <t>Пенсионное обеспечение</t>
  </si>
  <si>
    <t>Пенсии</t>
  </si>
  <si>
    <t>490</t>
  </si>
  <si>
    <t>Доплаты к пенсиям, дополнительное пенсионное обеспечение</t>
  </si>
  <si>
    <t>491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</si>
  <si>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</si>
  <si>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</si>
  <si>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Социальное обслуживание населения</t>
  </si>
  <si>
    <t>Учреждения социального обслуживания населения</t>
  </si>
  <si>
    <t>506</t>
  </si>
  <si>
    <t>Социальное обеспечение населения</t>
  </si>
  <si>
    <t>Субсидии на предоставление мер социальной поддержки реабилитированных лиц и лиц, признанных пострадавших от политических репрессий</t>
  </si>
  <si>
    <t>477</t>
  </si>
  <si>
    <t>Предоставление льгот ветеранам труда за счет средств бюджетов субъектов Российской Федерации и местных бюджетов</t>
  </si>
  <si>
    <t>563</t>
  </si>
  <si>
    <t>Предоставление льгот труженикам тыла за счет средств бюджетов субъектов Российской Федерации и местных бюджетов</t>
  </si>
  <si>
    <t>565</t>
  </si>
  <si>
    <t>Погашение задолженности бюджетов по обязательствам, вытекающим из Закона РФ "О донорстве крови и ее компонентов"</t>
  </si>
  <si>
    <t>559</t>
  </si>
  <si>
    <t>Реализация государственных функций в области социальной политики</t>
  </si>
  <si>
    <t>514</t>
  </si>
  <si>
    <t>Мероприятия в области социальной политики</t>
  </si>
  <si>
    <t>Межбюджетные трансферты</t>
  </si>
  <si>
    <t>Иные межбюджетные трансферты</t>
  </si>
  <si>
    <t>521</t>
  </si>
  <si>
    <t>017</t>
  </si>
  <si>
    <t>Меры социальной поддержки граждан</t>
  </si>
  <si>
    <t>505</t>
  </si>
  <si>
    <t>Предоставление гражданам субсидий на оплату жилого помещения и коммунальных услуг</t>
  </si>
  <si>
    <t>572</t>
  </si>
  <si>
    <t>Субсидии</t>
  </si>
  <si>
    <t>482</t>
  </si>
  <si>
    <t>ТЦП Адресная социальная помощь на 2007 год</t>
  </si>
  <si>
    <t>Борьба с беспризорностью, опека и попечительство</t>
  </si>
  <si>
    <t>Мероприятия по борьбе с беспризорностью, по опеке и попечительству</t>
  </si>
  <si>
    <t>511</t>
  </si>
  <si>
    <t>Другие пособия и компенсации</t>
  </si>
  <si>
    <t>755</t>
  </si>
  <si>
    <t>Другие вопросы в области социальной политики</t>
  </si>
  <si>
    <t>Оказание социальной помощи</t>
  </si>
  <si>
    <t>483</t>
  </si>
  <si>
    <t xml:space="preserve">       ИТОГО РАСХОДОВ: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</si>
  <si>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</si>
  <si>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Приложение № 4</t>
  </si>
  <si>
    <t>Предоставление субсидий</t>
  </si>
  <si>
    <t>Строительство обьектов для нужд отрасли</t>
  </si>
  <si>
    <t>213</t>
  </si>
  <si>
    <t>Другие вопросы в области жилищно-коммунального хозяйства</t>
  </si>
  <si>
    <t>033</t>
  </si>
  <si>
    <t>Финансовая помощь бюджетам других уровней</t>
  </si>
  <si>
    <t>Районные фонды  финансовой поддержки поселений</t>
  </si>
  <si>
    <t>528</t>
  </si>
  <si>
    <t>Дотации на выравнивание уровня бюджетной обеспеченности</t>
  </si>
  <si>
    <t>501</t>
  </si>
  <si>
    <t>010</t>
  </si>
  <si>
    <t xml:space="preserve">Проведение выборов главы муниципального образования </t>
  </si>
  <si>
    <t>Ведомственная структура расходов бюджета</t>
  </si>
  <si>
    <t>СУММА</t>
  </si>
  <si>
    <t>Целевые программы муниципальных образований</t>
  </si>
  <si>
    <t>795,</t>
  </si>
  <si>
    <t>17</t>
  </si>
  <si>
    <t>Муниципальная целевая программа «Профилактика правонарушений на территории Шуйского сельского поселения Прионежского района на 2009г.»</t>
  </si>
  <si>
    <t>Код главного администратора</t>
  </si>
  <si>
    <t>Администрация Шуйского сельского поселения</t>
  </si>
  <si>
    <t>14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</si>
  <si>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</si>
  <si>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</si>
  <si>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Муниципальная целевая программа «Профилактика экстремизма и терроризма на территории Шуйского сельского поселения Прионежского района на 2009-2011 годы.»</t>
  </si>
  <si>
    <t>Муниципальная целевая программа «Организация профилактики пожарной безопасности в поселении» Шуйского сельского поселения на 2008-2009г.г.»</t>
  </si>
  <si>
    <t>Муниципальная целевая программа «Капитальный ремонт многоквартирных домов» Шуйского сельского поселения на 2009-2012 гг.</t>
  </si>
  <si>
    <t>субс.на выравн.обеспеч.муниц.обр.по реализ.ими расх.обяз.связ.с введен.нов.сист.опл.труда</t>
  </si>
  <si>
    <t>Поддержка жилищного хозяйства</t>
  </si>
  <si>
    <t xml:space="preserve">Мероприятия в области жилищного хозяйства </t>
  </si>
  <si>
    <t>350</t>
  </si>
  <si>
    <t>120</t>
  </si>
  <si>
    <t>Обеспечение деятельности (оказание услуг) подведомственных учреждений</t>
  </si>
  <si>
    <t>Выполнение функций казенных учреждений</t>
  </si>
  <si>
    <t>530</t>
  </si>
  <si>
    <t>Первоочередные мероприятия по выполнению поступивших в период избирательной кампании наказов избирателей</t>
  </si>
  <si>
    <t>Иные межбюджетные трансферты, передаваемые бюджетам поселений на комплектование книжных фондов библиотек муниципальных образований</t>
  </si>
  <si>
    <t>Реализация государственных (муниципальных) функций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</si>
  <si>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</si>
  <si>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218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</si>
  <si>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</si>
  <si>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предупреждению и ликвидации последствий чрезвычайных ситуаций и стихийных бедствий</t>
  </si>
  <si>
    <t>Распределение бюджетных ассигнований на 2013 год по разделам н подразделам, целевым статьям и
видам расходов классификации расходов бюджета Шуйского сельского поселения</t>
  </si>
  <si>
    <t>Шуйского сельского поселения на 2013 год.</t>
  </si>
  <si>
    <t>Расходы на выплаты персоналу государственных (муниципальных) органов</t>
  </si>
  <si>
    <t>121</t>
  </si>
  <si>
    <t>Фонд оплаты труда и страховые взносы</t>
  </si>
  <si>
    <t>122</t>
  </si>
  <si>
    <t>242</t>
  </si>
  <si>
    <t>244</t>
  </si>
  <si>
    <t>851</t>
  </si>
  <si>
    <t>852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</si>
  <si>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</si>
  <si>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</si>
  <si>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</si>
  <si>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</si>
  <si>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</si>
  <si>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110</t>
  </si>
  <si>
    <t>111</t>
  </si>
  <si>
    <t>112</t>
  </si>
  <si>
    <t>Расходы на выплаты персоналу казенных учреждений</t>
  </si>
  <si>
    <t>к Решению XXXVI Сессии 2 созыва Совета Шуйского сельского поселения</t>
  </si>
  <si>
    <t>"Об утверждении бюджета Шуйского сельского поселения на 2013 год"</t>
  </si>
  <si>
    <t>№ 02   от 19.12.2012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</si>
</sst>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sz val="10"/>
      <color indexed="21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Times New Roman"/>
      <family val="1"/>
    </font>
    <font>
      <sz val="11"/>
      <color indexed="12"/>
      <name val="Arial"/>
      <family val="2"/>
    </font>
    <font>
      <sz val="10"/>
      <color indexed="12"/>
      <name val="Times New Roman"/>
      <family val="1"/>
    </font>
    <font>
      <i/>
      <sz val="10"/>
      <name val="Arial"/>
      <family val="2"/>
    </font>
    <font>
      <sz val="11"/>
      <color indexed="12"/>
      <name val="Times New Roman"/>
      <family val="1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Arial"/>
      <family val="2"/>
    </font>
    <font>
      <b/>
      <sz val="11"/>
      <color indexed="12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b/>
      <sz val="11"/>
      <color indexed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1"/>
      <color indexed="10"/>
      <name val="Arial"/>
      <family val="2"/>
    </font>
    <font>
      <b/>
      <i/>
      <sz val="12"/>
      <name val="Arial"/>
      <family val="2"/>
    </font>
    <font>
      <b/>
      <sz val="14"/>
      <color indexed="10"/>
      <name val="Arial"/>
      <family val="2"/>
    </font>
    <font>
      <b/>
      <sz val="14"/>
      <name val="Times New Roman"/>
      <family val="1"/>
    </font>
    <font>
      <b/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6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horizontal="left" vertical="top"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center" vertical="top"/>
      <protection/>
    </xf>
    <xf numFmtId="49" fontId="5" fillId="0" borderId="0" xfId="0" applyNumberFormat="1" applyFont="1" applyAlignment="1" applyProtection="1">
      <alignment horizontal="center" vertical="top"/>
      <protection/>
    </xf>
    <xf numFmtId="49" fontId="3" fillId="0" borderId="0" xfId="0" applyNumberFormat="1" applyFont="1" applyAlignment="1" applyProtection="1">
      <alignment horizontal="left" vertical="top"/>
      <protection/>
    </xf>
    <xf numFmtId="49" fontId="3" fillId="0" borderId="0" xfId="0" applyNumberFormat="1" applyFont="1" applyAlignment="1" applyProtection="1">
      <alignment horizontal="center" vertical="top"/>
      <protection/>
    </xf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top"/>
    </xf>
    <xf numFmtId="164" fontId="3" fillId="0" borderId="0" xfId="0" applyNumberFormat="1" applyFont="1" applyFill="1" applyBorder="1" applyAlignment="1" applyProtection="1">
      <alignment horizontal="centerContinuous" vertical="top"/>
      <protection/>
    </xf>
    <xf numFmtId="49" fontId="10" fillId="2" borderId="1" xfId="0" applyNumberFormat="1" applyFont="1" applyFill="1" applyBorder="1" applyAlignment="1">
      <alignment horizontal="center" vertical="top"/>
    </xf>
    <xf numFmtId="0" fontId="11" fillId="0" borderId="0" xfId="0" applyFont="1" applyAlignment="1">
      <alignment/>
    </xf>
    <xf numFmtId="0" fontId="12" fillId="3" borderId="2" xfId="0" applyFont="1" applyFill="1" applyBorder="1" applyAlignment="1">
      <alignment horizontal="left" vertical="top" wrapText="1"/>
    </xf>
    <xf numFmtId="49" fontId="12" fillId="3" borderId="3" xfId="0" applyNumberFormat="1" applyFont="1" applyFill="1" applyBorder="1" applyAlignment="1" applyProtection="1">
      <alignment horizontal="center" vertical="top"/>
      <protection/>
    </xf>
    <xf numFmtId="49" fontId="12" fillId="3" borderId="3" xfId="0" applyNumberFormat="1" applyFont="1" applyFill="1" applyBorder="1" applyAlignment="1" applyProtection="1">
      <alignment horizontal="center" vertical="top"/>
      <protection locked="0"/>
    </xf>
    <xf numFmtId="3" fontId="12" fillId="3" borderId="4" xfId="0" applyNumberFormat="1" applyFont="1" applyFill="1" applyBorder="1" applyAlignment="1">
      <alignment vertical="top"/>
    </xf>
    <xf numFmtId="0" fontId="13" fillId="0" borderId="0" xfId="0" applyFont="1" applyAlignment="1">
      <alignment/>
    </xf>
    <xf numFmtId="0" fontId="3" fillId="4" borderId="5" xfId="0" applyFont="1" applyFill="1" applyBorder="1" applyAlignment="1">
      <alignment horizontal="left" vertical="top" wrapText="1"/>
    </xf>
    <xf numFmtId="49" fontId="3" fillId="4" borderId="6" xfId="0" applyNumberFormat="1" applyFont="1" applyFill="1" applyBorder="1" applyAlignment="1" applyProtection="1">
      <alignment horizontal="center" vertical="top"/>
      <protection/>
    </xf>
    <xf numFmtId="49" fontId="3" fillId="4" borderId="6" xfId="0" applyNumberFormat="1" applyFont="1" applyFill="1" applyBorder="1" applyAlignment="1" applyProtection="1">
      <alignment horizontal="center" vertical="top"/>
      <protection locked="0"/>
    </xf>
    <xf numFmtId="3" fontId="3" fillId="4" borderId="7" xfId="0" applyNumberFormat="1" applyFont="1" applyFill="1" applyBorder="1" applyAlignment="1">
      <alignment vertical="top"/>
    </xf>
    <xf numFmtId="0" fontId="14" fillId="0" borderId="5" xfId="0" applyFont="1" applyBorder="1" applyAlignment="1">
      <alignment horizontal="left" vertical="top" wrapText="1"/>
    </xf>
    <xf numFmtId="49" fontId="14" fillId="0" borderId="6" xfId="0" applyNumberFormat="1" applyFont="1" applyFill="1" applyBorder="1" applyAlignment="1" applyProtection="1">
      <alignment horizontal="center" vertical="top"/>
      <protection/>
    </xf>
    <xf numFmtId="49" fontId="14" fillId="0" borderId="6" xfId="0" applyNumberFormat="1" applyFont="1" applyBorder="1" applyAlignment="1" applyProtection="1">
      <alignment horizontal="center" vertical="top"/>
      <protection locked="0"/>
    </xf>
    <xf numFmtId="0" fontId="8" fillId="0" borderId="5" xfId="0" applyFont="1" applyBorder="1" applyAlignment="1">
      <alignment/>
    </xf>
    <xf numFmtId="3" fontId="14" fillId="0" borderId="7" xfId="0" applyNumberFormat="1" applyFont="1" applyBorder="1" applyAlignment="1">
      <alignment vertical="top"/>
    </xf>
    <xf numFmtId="49" fontId="14" fillId="0" borderId="6" xfId="0" applyNumberFormat="1" applyFont="1" applyFill="1" applyBorder="1" applyAlignment="1" applyProtection="1">
      <alignment horizontal="center" vertical="top"/>
      <protection locked="0"/>
    </xf>
    <xf numFmtId="49" fontId="3" fillId="0" borderId="6" xfId="0" applyNumberFormat="1" applyFont="1" applyFill="1" applyBorder="1" applyAlignment="1" applyProtection="1">
      <alignment horizontal="center" vertical="top"/>
      <protection locked="0"/>
    </xf>
    <xf numFmtId="49" fontId="3" fillId="0" borderId="6" xfId="0" applyNumberFormat="1" applyFont="1" applyFill="1" applyBorder="1" applyAlignment="1" applyProtection="1">
      <alignment horizontal="center" vertical="top"/>
      <protection/>
    </xf>
    <xf numFmtId="49" fontId="14" fillId="4" borderId="6" xfId="0" applyNumberFormat="1" applyFont="1" applyFill="1" applyBorder="1" applyAlignment="1" applyProtection="1">
      <alignment horizontal="center" vertical="top"/>
      <protection locked="0"/>
    </xf>
    <xf numFmtId="3" fontId="14" fillId="4" borderId="4" xfId="0" applyNumberFormat="1" applyFont="1" applyFill="1" applyBorder="1" applyAlignment="1">
      <alignment vertical="top"/>
    </xf>
    <xf numFmtId="0" fontId="3" fillId="5" borderId="2" xfId="0" applyFont="1" applyFill="1" applyBorder="1" applyAlignment="1">
      <alignment horizontal="left" vertical="top" wrapText="1"/>
    </xf>
    <xf numFmtId="0" fontId="12" fillId="3" borderId="5" xfId="0" applyFont="1" applyFill="1" applyBorder="1" applyAlignment="1">
      <alignment horizontal="left" vertical="top" wrapText="1"/>
    </xf>
    <xf numFmtId="49" fontId="12" fillId="3" borderId="6" xfId="0" applyNumberFormat="1" applyFont="1" applyFill="1" applyBorder="1" applyAlignment="1" applyProtection="1">
      <alignment horizontal="center" vertical="top"/>
      <protection/>
    </xf>
    <xf numFmtId="49" fontId="12" fillId="3" borderId="6" xfId="0" applyNumberFormat="1" applyFont="1" applyFill="1" applyBorder="1" applyAlignment="1" applyProtection="1">
      <alignment horizontal="center" vertical="top"/>
      <protection locked="0"/>
    </xf>
    <xf numFmtId="3" fontId="12" fillId="3" borderId="7" xfId="0" applyNumberFormat="1" applyFont="1" applyFill="1" applyBorder="1" applyAlignment="1">
      <alignment vertical="top"/>
    </xf>
    <xf numFmtId="0" fontId="15" fillId="0" borderId="0" xfId="0" applyFont="1" applyAlignment="1">
      <alignment/>
    </xf>
    <xf numFmtId="49" fontId="14" fillId="0" borderId="6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left" vertical="top" wrapText="1"/>
    </xf>
    <xf numFmtId="49" fontId="3" fillId="0" borderId="9" xfId="0" applyNumberFormat="1" applyFont="1" applyFill="1" applyBorder="1" applyAlignment="1" applyProtection="1">
      <alignment horizontal="center" vertical="top"/>
      <protection/>
    </xf>
    <xf numFmtId="49" fontId="3" fillId="0" borderId="9" xfId="0" applyNumberFormat="1" applyFont="1" applyBorder="1" applyAlignment="1" applyProtection="1">
      <alignment horizontal="center" vertical="top"/>
      <protection locked="0"/>
    </xf>
    <xf numFmtId="49" fontId="10" fillId="2" borderId="10" xfId="0" applyNumberFormat="1" applyFont="1" applyFill="1" applyBorder="1" applyAlignment="1">
      <alignment horizontal="center" vertical="top"/>
    </xf>
    <xf numFmtId="0" fontId="12" fillId="0" borderId="2" xfId="0" applyFont="1" applyBorder="1" applyAlignment="1">
      <alignment horizontal="left" vertical="top" wrapText="1"/>
    </xf>
    <xf numFmtId="3" fontId="3" fillId="0" borderId="7" xfId="0" applyNumberFormat="1" applyFont="1" applyBorder="1" applyAlignment="1">
      <alignment vertical="top"/>
    </xf>
    <xf numFmtId="49" fontId="3" fillId="0" borderId="6" xfId="0" applyNumberFormat="1" applyFont="1" applyBorder="1" applyAlignment="1" applyProtection="1">
      <alignment horizontal="center" vertical="top"/>
      <protection locked="0"/>
    </xf>
    <xf numFmtId="0" fontId="10" fillId="2" borderId="11" xfId="0" applyFont="1" applyFill="1" applyBorder="1" applyAlignment="1">
      <alignment horizontal="left" vertical="top" wrapText="1"/>
    </xf>
    <xf numFmtId="3" fontId="10" fillId="2" borderId="12" xfId="0" applyNumberFormat="1" applyFont="1" applyFill="1" applyBorder="1" applyAlignment="1">
      <alignment vertical="top"/>
    </xf>
    <xf numFmtId="0" fontId="18" fillId="0" borderId="0" xfId="0" applyFont="1" applyAlignment="1">
      <alignment/>
    </xf>
    <xf numFmtId="0" fontId="3" fillId="4" borderId="8" xfId="0" applyFont="1" applyFill="1" applyBorder="1" applyAlignment="1">
      <alignment horizontal="left" vertical="top" wrapText="1"/>
    </xf>
    <xf numFmtId="49" fontId="3" fillId="4" borderId="9" xfId="0" applyNumberFormat="1" applyFont="1" applyFill="1" applyBorder="1" applyAlignment="1" applyProtection="1">
      <alignment horizontal="center" vertical="top"/>
      <protection locked="0"/>
    </xf>
    <xf numFmtId="0" fontId="14" fillId="0" borderId="2" xfId="0" applyFont="1" applyBorder="1" applyAlignment="1">
      <alignment horizontal="left" vertical="top" wrapText="1"/>
    </xf>
    <xf numFmtId="49" fontId="14" fillId="0" borderId="3" xfId="0" applyNumberFormat="1" applyFont="1" applyBorder="1" applyAlignment="1" applyProtection="1">
      <alignment horizontal="center" vertical="top"/>
      <protection locked="0"/>
    </xf>
    <xf numFmtId="49" fontId="14" fillId="0" borderId="3" xfId="0" applyNumberFormat="1" applyFont="1" applyBorder="1" applyAlignment="1">
      <alignment vertical="top"/>
    </xf>
    <xf numFmtId="3" fontId="14" fillId="0" borderId="4" xfId="0" applyNumberFormat="1" applyFont="1" applyBorder="1" applyAlignment="1">
      <alignment vertical="top"/>
    </xf>
    <xf numFmtId="0" fontId="19" fillId="0" borderId="0" xfId="0" applyFont="1" applyAlignment="1">
      <alignment/>
    </xf>
    <xf numFmtId="0" fontId="3" fillId="4" borderId="2" xfId="0" applyFont="1" applyFill="1" applyBorder="1" applyAlignment="1">
      <alignment horizontal="left" vertical="top" wrapText="1"/>
    </xf>
    <xf numFmtId="49" fontId="3" fillId="4" borderId="3" xfId="0" applyNumberFormat="1" applyFont="1" applyFill="1" applyBorder="1" applyAlignment="1" applyProtection="1">
      <alignment horizontal="center" vertical="top"/>
      <protection locked="0"/>
    </xf>
    <xf numFmtId="49" fontId="3" fillId="4" borderId="3" xfId="0" applyNumberFormat="1" applyFont="1" applyFill="1" applyBorder="1" applyAlignment="1">
      <alignment horizontal="center" vertical="top"/>
    </xf>
    <xf numFmtId="0" fontId="14" fillId="0" borderId="8" xfId="0" applyFont="1" applyBorder="1" applyAlignment="1">
      <alignment horizontal="left" vertical="top" wrapText="1"/>
    </xf>
    <xf numFmtId="49" fontId="14" fillId="0" borderId="9" xfId="0" applyNumberFormat="1" applyFont="1" applyFill="1" applyBorder="1" applyAlignment="1" applyProtection="1">
      <alignment horizontal="center" vertical="top"/>
      <protection locked="0"/>
    </xf>
    <xf numFmtId="49" fontId="14" fillId="0" borderId="9" xfId="0" applyNumberFormat="1" applyFont="1" applyBorder="1" applyAlignment="1" applyProtection="1">
      <alignment horizontal="center" vertical="top"/>
      <protection locked="0"/>
    </xf>
    <xf numFmtId="3" fontId="14" fillId="0" borderId="13" xfId="0" applyNumberFormat="1" applyFont="1" applyBorder="1" applyAlignment="1">
      <alignment vertical="top"/>
    </xf>
    <xf numFmtId="49" fontId="12" fillId="3" borderId="6" xfId="0" applyNumberFormat="1" applyFont="1" applyFill="1" applyBorder="1" applyAlignment="1" applyProtection="1">
      <alignment horizontal="center" vertical="top" wrapText="1"/>
      <protection/>
    </xf>
    <xf numFmtId="3" fontId="15" fillId="0" borderId="0" xfId="0" applyNumberFormat="1" applyFont="1" applyAlignment="1">
      <alignment vertical="top"/>
    </xf>
    <xf numFmtId="49" fontId="8" fillId="4" borderId="6" xfId="0" applyNumberFormat="1" applyFont="1" applyFill="1" applyBorder="1" applyAlignment="1" applyProtection="1">
      <alignment horizontal="center" vertical="top" wrapText="1"/>
      <protection/>
    </xf>
    <xf numFmtId="49" fontId="3" fillId="4" borderId="6" xfId="0" applyNumberFormat="1" applyFont="1" applyFill="1" applyBorder="1" applyAlignment="1">
      <alignment horizontal="center" vertical="top"/>
    </xf>
    <xf numFmtId="49" fontId="20" fillId="0" borderId="3" xfId="0" applyNumberFormat="1" applyFont="1" applyFill="1" applyBorder="1" applyAlignment="1" applyProtection="1">
      <alignment horizontal="center" vertical="top" wrapText="1"/>
      <protection/>
    </xf>
    <xf numFmtId="3" fontId="4" fillId="0" borderId="0" xfId="0" applyNumberFormat="1" applyFont="1" applyAlignment="1">
      <alignment vertical="top"/>
    </xf>
    <xf numFmtId="0" fontId="8" fillId="4" borderId="2" xfId="0" applyFont="1" applyFill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center" vertical="top"/>
    </xf>
    <xf numFmtId="49" fontId="10" fillId="2" borderId="10" xfId="0" applyNumberFormat="1" applyFont="1" applyFill="1" applyBorder="1" applyAlignment="1" applyProtection="1">
      <alignment horizontal="center" vertical="top" wrapText="1"/>
      <protection/>
    </xf>
    <xf numFmtId="49" fontId="12" fillId="3" borderId="3" xfId="0" applyNumberFormat="1" applyFont="1" applyFill="1" applyBorder="1" applyAlignment="1">
      <alignment horizontal="center" vertical="top"/>
    </xf>
    <xf numFmtId="0" fontId="21" fillId="0" borderId="0" xfId="0" applyFont="1" applyAlignment="1">
      <alignment/>
    </xf>
    <xf numFmtId="49" fontId="3" fillId="4" borderId="5" xfId="0" applyNumberFormat="1" applyFont="1" applyFill="1" applyBorder="1" applyAlignment="1" applyProtection="1">
      <alignment horizontal="left" vertical="top" wrapText="1"/>
      <protection/>
    </xf>
    <xf numFmtId="0" fontId="22" fillId="0" borderId="0" xfId="0" applyFont="1" applyAlignment="1">
      <alignment/>
    </xf>
    <xf numFmtId="49" fontId="14" fillId="0" borderId="5" xfId="0" applyNumberFormat="1" applyFont="1" applyFill="1" applyBorder="1" applyAlignment="1" applyProtection="1">
      <alignment horizontal="left" vertical="top" wrapText="1"/>
      <protection/>
    </xf>
    <xf numFmtId="49" fontId="14" fillId="0" borderId="6" xfId="0" applyNumberFormat="1" applyFont="1" applyBorder="1" applyAlignment="1">
      <alignment vertical="top"/>
    </xf>
    <xf numFmtId="49" fontId="3" fillId="0" borderId="6" xfId="0" applyNumberFormat="1" applyFont="1" applyFill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0" fontId="8" fillId="4" borderId="5" xfId="0" applyFont="1" applyFill="1" applyBorder="1" applyAlignment="1">
      <alignment/>
    </xf>
    <xf numFmtId="49" fontId="3" fillId="4" borderId="6" xfId="0" applyNumberFormat="1" applyFont="1" applyFill="1" applyBorder="1" applyAlignment="1">
      <alignment vertical="top"/>
    </xf>
    <xf numFmtId="0" fontId="20" fillId="0" borderId="5" xfId="0" applyFont="1" applyBorder="1" applyAlignment="1">
      <alignment/>
    </xf>
    <xf numFmtId="49" fontId="8" fillId="4" borderId="6" xfId="0" applyNumberFormat="1" applyFont="1" applyFill="1" applyBorder="1" applyAlignment="1" applyProtection="1">
      <alignment horizontal="center" vertical="top"/>
      <protection/>
    </xf>
    <xf numFmtId="49" fontId="20" fillId="0" borderId="6" xfId="0" applyNumberFormat="1" applyFont="1" applyFill="1" applyBorder="1" applyAlignment="1" applyProtection="1">
      <alignment horizontal="center" vertical="top"/>
      <protection/>
    </xf>
    <xf numFmtId="49" fontId="14" fillId="0" borderId="6" xfId="0" applyNumberFormat="1" applyFont="1" applyFill="1" applyBorder="1" applyAlignment="1">
      <alignment horizontal="center" vertical="top"/>
    </xf>
    <xf numFmtId="0" fontId="14" fillId="0" borderId="5" xfId="0" applyFont="1" applyBorder="1" applyAlignment="1">
      <alignment horizontal="left" wrapText="1"/>
    </xf>
    <xf numFmtId="0" fontId="8" fillId="0" borderId="8" xfId="0" applyFont="1" applyBorder="1" applyAlignment="1">
      <alignment horizontal="left" vertical="top" wrapText="1"/>
    </xf>
    <xf numFmtId="49" fontId="10" fillId="2" borderId="10" xfId="0" applyNumberFormat="1" applyFont="1" applyFill="1" applyBorder="1" applyAlignment="1" applyProtection="1">
      <alignment horizontal="center" vertical="top"/>
      <protection/>
    </xf>
    <xf numFmtId="49" fontId="10" fillId="2" borderId="10" xfId="0" applyNumberFormat="1" applyFont="1" applyFill="1" applyBorder="1" applyAlignment="1" applyProtection="1">
      <alignment horizontal="center" vertical="top"/>
      <protection locked="0"/>
    </xf>
    <xf numFmtId="0" fontId="12" fillId="3" borderId="14" xfId="0" applyFont="1" applyFill="1" applyBorder="1" applyAlignment="1">
      <alignment horizontal="left" vertical="top" wrapText="1"/>
    </xf>
    <xf numFmtId="49" fontId="17" fillId="3" borderId="15" xfId="0" applyNumberFormat="1" applyFont="1" applyFill="1" applyBorder="1" applyAlignment="1" applyProtection="1">
      <alignment horizontal="center" vertical="top"/>
      <protection/>
    </xf>
    <xf numFmtId="49" fontId="17" fillId="3" borderId="15" xfId="0" applyNumberFormat="1" applyFont="1" applyFill="1" applyBorder="1" applyAlignment="1" applyProtection="1">
      <alignment horizontal="center" vertical="top"/>
      <protection locked="0"/>
    </xf>
    <xf numFmtId="0" fontId="8" fillId="0" borderId="16" xfId="0" applyFont="1" applyBorder="1" applyAlignment="1">
      <alignment horizontal="left" vertical="top" wrapText="1"/>
    </xf>
    <xf numFmtId="49" fontId="3" fillId="0" borderId="1" xfId="0" applyNumberFormat="1" applyFont="1" applyFill="1" applyBorder="1" applyAlignment="1" applyProtection="1">
      <alignment horizontal="center" vertical="top"/>
      <protection/>
    </xf>
    <xf numFmtId="49" fontId="3" fillId="0" borderId="1" xfId="0" applyNumberFormat="1" applyFont="1" applyBorder="1" applyAlignment="1" applyProtection="1">
      <alignment horizontal="center" vertical="top"/>
      <protection locked="0"/>
    </xf>
    <xf numFmtId="0" fontId="24" fillId="0" borderId="0" xfId="0" applyFont="1" applyAlignment="1">
      <alignment/>
    </xf>
    <xf numFmtId="0" fontId="17" fillId="3" borderId="2" xfId="0" applyFont="1" applyFill="1" applyBorder="1" applyAlignment="1">
      <alignment horizontal="left" vertical="top" wrapText="1"/>
    </xf>
    <xf numFmtId="49" fontId="17" fillId="3" borderId="3" xfId="0" applyNumberFormat="1" applyFont="1" applyFill="1" applyBorder="1" applyAlignment="1" applyProtection="1">
      <alignment horizontal="center" vertical="top"/>
      <protection locked="0"/>
    </xf>
    <xf numFmtId="49" fontId="17" fillId="3" borderId="3" xfId="0" applyNumberFormat="1" applyFont="1" applyFill="1" applyBorder="1" applyAlignment="1">
      <alignment horizontal="center" vertical="top"/>
    </xf>
    <xf numFmtId="0" fontId="25" fillId="0" borderId="0" xfId="0" applyFont="1" applyAlignment="1">
      <alignment/>
    </xf>
    <xf numFmtId="49" fontId="12" fillId="3" borderId="6" xfId="0" applyNumberFormat="1" applyFont="1" applyFill="1" applyBorder="1" applyAlignment="1">
      <alignment horizontal="center" vertical="top"/>
    </xf>
    <xf numFmtId="49" fontId="14" fillId="4" borderId="6" xfId="0" applyNumberFormat="1" applyFont="1" applyFill="1" applyBorder="1" applyAlignment="1">
      <alignment horizontal="center" vertical="top"/>
    </xf>
    <xf numFmtId="49" fontId="14" fillId="4" borderId="3" xfId="0" applyNumberFormat="1" applyFont="1" applyFill="1" applyBorder="1" applyAlignment="1" applyProtection="1">
      <alignment horizontal="center" vertical="top"/>
      <protection locked="0"/>
    </xf>
    <xf numFmtId="0" fontId="19" fillId="4" borderId="0" xfId="0" applyFont="1" applyFill="1" applyAlignment="1">
      <alignment/>
    </xf>
    <xf numFmtId="0" fontId="26" fillId="0" borderId="0" xfId="0" applyFont="1" applyAlignment="1">
      <alignment/>
    </xf>
    <xf numFmtId="0" fontId="3" fillId="4" borderId="6" xfId="0" applyFont="1" applyFill="1" applyBorder="1" applyAlignment="1">
      <alignment horizontal="center"/>
    </xf>
    <xf numFmtId="49" fontId="27" fillId="2" borderId="10" xfId="0" applyNumberFormat="1" applyFont="1" applyFill="1" applyBorder="1" applyAlignment="1" applyProtection="1">
      <alignment horizontal="center" vertical="top"/>
      <protection locked="0"/>
    </xf>
    <xf numFmtId="3" fontId="24" fillId="0" borderId="0" xfId="0" applyNumberFormat="1" applyFont="1" applyAlignment="1">
      <alignment vertical="top"/>
    </xf>
    <xf numFmtId="49" fontId="8" fillId="0" borderId="6" xfId="0" applyNumberFormat="1" applyFont="1" applyFill="1" applyBorder="1" applyAlignment="1" applyProtection="1">
      <alignment horizontal="center" vertical="top"/>
      <protection/>
    </xf>
    <xf numFmtId="49" fontId="10" fillId="4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left" vertical="justify" wrapText="1"/>
    </xf>
    <xf numFmtId="49" fontId="23" fillId="3" borderId="6" xfId="0" applyNumberFormat="1" applyFont="1" applyFill="1" applyBorder="1" applyAlignment="1" applyProtection="1">
      <alignment horizontal="center" vertical="top"/>
      <protection locked="0"/>
    </xf>
    <xf numFmtId="49" fontId="8" fillId="0" borderId="9" xfId="0" applyNumberFormat="1" applyFont="1" applyFill="1" applyBorder="1" applyAlignment="1" applyProtection="1">
      <alignment horizontal="center" vertical="top"/>
      <protection/>
    </xf>
    <xf numFmtId="49" fontId="23" fillId="3" borderId="3" xfId="0" applyNumberFormat="1" applyFont="1" applyFill="1" applyBorder="1" applyAlignment="1" applyProtection="1">
      <alignment horizontal="center" vertical="top"/>
      <protection locked="0"/>
    </xf>
    <xf numFmtId="49" fontId="8" fillId="4" borderId="9" xfId="0" applyNumberFormat="1" applyFont="1" applyFill="1" applyBorder="1" applyAlignment="1" applyProtection="1">
      <alignment horizontal="center" vertical="top"/>
      <protection/>
    </xf>
    <xf numFmtId="49" fontId="20" fillId="0" borderId="3" xfId="0" applyNumberFormat="1" applyFont="1" applyFill="1" applyBorder="1" applyAlignment="1" applyProtection="1">
      <alignment horizontal="center" vertical="top"/>
      <protection/>
    </xf>
    <xf numFmtId="49" fontId="8" fillId="4" borderId="3" xfId="0" applyNumberFormat="1" applyFont="1" applyFill="1" applyBorder="1" applyAlignment="1" applyProtection="1">
      <alignment horizontal="center" vertical="top"/>
      <protection/>
    </xf>
    <xf numFmtId="0" fontId="3" fillId="4" borderId="2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 wrapText="1"/>
    </xf>
    <xf numFmtId="0" fontId="3" fillId="0" borderId="17" xfId="0" applyFont="1" applyBorder="1" applyAlignment="1">
      <alignment horizontal="left" vertical="top" wrapText="1"/>
    </xf>
    <xf numFmtId="49" fontId="10" fillId="2" borderId="18" xfId="0" applyNumberFormat="1" applyFont="1" applyFill="1" applyBorder="1" applyAlignment="1">
      <alignment horizontal="center" vertical="top"/>
    </xf>
    <xf numFmtId="49" fontId="8" fillId="0" borderId="19" xfId="0" applyNumberFormat="1" applyFont="1" applyFill="1" applyBorder="1" applyAlignment="1" applyProtection="1">
      <alignment horizontal="center" vertical="top"/>
      <protection/>
    </xf>
    <xf numFmtId="49" fontId="3" fillId="0" borderId="19" xfId="0" applyNumberFormat="1" applyFont="1" applyBorder="1" applyAlignment="1" applyProtection="1">
      <alignment horizontal="center" vertical="top"/>
      <protection locked="0"/>
    </xf>
    <xf numFmtId="49" fontId="10" fillId="4" borderId="6" xfId="0" applyNumberFormat="1" applyFont="1" applyFill="1" applyBorder="1" applyAlignment="1">
      <alignment horizontal="center" vertical="top"/>
    </xf>
    <xf numFmtId="49" fontId="10" fillId="2" borderId="6" xfId="0" applyNumberFormat="1" applyFont="1" applyFill="1" applyBorder="1" applyAlignment="1">
      <alignment horizontal="center" vertical="top"/>
    </xf>
    <xf numFmtId="49" fontId="10" fillId="2" borderId="19" xfId="0" applyNumberFormat="1" applyFont="1" applyFill="1" applyBorder="1" applyAlignment="1">
      <alignment horizontal="center" vertical="top"/>
    </xf>
    <xf numFmtId="0" fontId="12" fillId="3" borderId="3" xfId="0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2" fillId="3" borderId="6" xfId="0" applyFont="1" applyFill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49" fontId="20" fillId="0" borderId="9" xfId="0" applyNumberFormat="1" applyFont="1" applyFill="1" applyBorder="1" applyAlignment="1" applyProtection="1">
      <alignment horizontal="center" vertical="top"/>
      <protection/>
    </xf>
    <xf numFmtId="49" fontId="20" fillId="4" borderId="6" xfId="0" applyNumberFormat="1" applyFont="1" applyFill="1" applyBorder="1" applyAlignment="1" applyProtection="1">
      <alignment horizontal="center" vertical="top"/>
      <protection/>
    </xf>
    <xf numFmtId="3" fontId="14" fillId="4" borderId="7" xfId="0" applyNumberFormat="1" applyFont="1" applyFill="1" applyBorder="1" applyAlignment="1">
      <alignment vertical="top"/>
    </xf>
    <xf numFmtId="0" fontId="3" fillId="4" borderId="3" xfId="0" applyFont="1" applyFill="1" applyBorder="1" applyAlignment="1">
      <alignment horizontal="left" vertical="top" wrapText="1"/>
    </xf>
    <xf numFmtId="0" fontId="14" fillId="4" borderId="5" xfId="0" applyFont="1" applyFill="1" applyBorder="1" applyAlignment="1">
      <alignment horizontal="left" vertical="top" wrapText="1"/>
    </xf>
    <xf numFmtId="0" fontId="14" fillId="4" borderId="6" xfId="0" applyFont="1" applyFill="1" applyBorder="1" applyAlignment="1">
      <alignment horizontal="left" vertical="top" wrapText="1"/>
    </xf>
    <xf numFmtId="49" fontId="12" fillId="3" borderId="6" xfId="0" applyNumberFormat="1" applyFont="1" applyFill="1" applyBorder="1" applyAlignment="1">
      <alignment vertical="top"/>
    </xf>
    <xf numFmtId="0" fontId="15" fillId="5" borderId="0" xfId="0" applyFont="1" applyFill="1" applyAlignment="1">
      <alignment/>
    </xf>
    <xf numFmtId="0" fontId="14" fillId="0" borderId="3" xfId="0" applyFont="1" applyBorder="1" applyAlignment="1">
      <alignment horizontal="left" vertical="top" wrapText="1"/>
    </xf>
    <xf numFmtId="0" fontId="28" fillId="3" borderId="6" xfId="0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3" fillId="0" borderId="6" xfId="0" applyFont="1" applyBorder="1" applyAlignment="1">
      <alignment horizontal="left" vertical="top" wrapText="1"/>
    </xf>
    <xf numFmtId="0" fontId="6" fillId="6" borderId="8" xfId="0" applyFont="1" applyFill="1" applyBorder="1" applyAlignment="1" applyProtection="1">
      <alignment horizontal="left" vertical="top" wrapText="1"/>
      <protection/>
    </xf>
    <xf numFmtId="0" fontId="6" fillId="6" borderId="9" xfId="0" applyFont="1" applyFill="1" applyBorder="1" applyAlignment="1" applyProtection="1">
      <alignment horizontal="left" vertical="top" wrapText="1"/>
      <protection/>
    </xf>
    <xf numFmtId="49" fontId="6" fillId="6" borderId="9" xfId="0" applyNumberFormat="1" applyFont="1" applyFill="1" applyBorder="1" applyAlignment="1">
      <alignment horizontal="left" vertical="top"/>
    </xf>
    <xf numFmtId="49" fontId="6" fillId="6" borderId="9" xfId="0" applyNumberFormat="1" applyFont="1" applyFill="1" applyBorder="1" applyAlignment="1">
      <alignment horizontal="center" vertical="top"/>
    </xf>
    <xf numFmtId="0" fontId="30" fillId="0" borderId="0" xfId="0" applyFont="1" applyAlignment="1">
      <alignment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/>
    </xf>
    <xf numFmtId="0" fontId="12" fillId="3" borderId="20" xfId="0" applyFont="1" applyFill="1" applyBorder="1" applyAlignment="1">
      <alignment horizontal="left" vertical="top" wrapText="1"/>
    </xf>
    <xf numFmtId="49" fontId="10" fillId="0" borderId="6" xfId="0" applyNumberFormat="1" applyFont="1" applyFill="1" applyBorder="1" applyAlignment="1">
      <alignment horizontal="center" vertical="top"/>
    </xf>
    <xf numFmtId="3" fontId="14" fillId="3" borderId="7" xfId="0" applyNumberFormat="1" applyFont="1" applyFill="1" applyBorder="1" applyAlignment="1">
      <alignment vertical="top"/>
    </xf>
    <xf numFmtId="0" fontId="3" fillId="5" borderId="5" xfId="0" applyFont="1" applyFill="1" applyBorder="1" applyAlignment="1">
      <alignment horizontal="left" vertical="top" wrapText="1"/>
    </xf>
    <xf numFmtId="49" fontId="3" fillId="0" borderId="19" xfId="0" applyNumberFormat="1" applyFont="1" applyFill="1" applyBorder="1" applyAlignment="1" applyProtection="1">
      <alignment horizontal="center" vertical="top"/>
      <protection/>
    </xf>
    <xf numFmtId="49" fontId="3" fillId="4" borderId="10" xfId="0" applyNumberFormat="1" applyFont="1" applyFill="1" applyBorder="1" applyAlignment="1" applyProtection="1">
      <alignment horizontal="center" vertical="top"/>
      <protection locked="0"/>
    </xf>
    <xf numFmtId="49" fontId="10" fillId="2" borderId="3" xfId="0" applyNumberFormat="1" applyFont="1" applyFill="1" applyBorder="1" applyAlignment="1">
      <alignment horizontal="center" vertical="top"/>
    </xf>
    <xf numFmtId="0" fontId="10" fillId="2" borderId="5" xfId="0" applyFont="1" applyFill="1" applyBorder="1" applyAlignment="1">
      <alignment horizontal="left" vertical="top" wrapText="1"/>
    </xf>
    <xf numFmtId="49" fontId="20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5" xfId="0" applyFont="1" applyBorder="1" applyAlignment="1">
      <alignment horizontal="left" vertical="top" wrapText="1"/>
    </xf>
    <xf numFmtId="49" fontId="10" fillId="2" borderId="6" xfId="0" applyNumberFormat="1" applyFont="1" applyFill="1" applyBorder="1" applyAlignment="1" applyProtection="1">
      <alignment horizontal="center" vertical="top"/>
      <protection/>
    </xf>
    <xf numFmtId="49" fontId="10" fillId="2" borderId="6" xfId="0" applyNumberFormat="1" applyFont="1" applyFill="1" applyBorder="1" applyAlignment="1" applyProtection="1">
      <alignment horizontal="center" vertical="top"/>
      <protection locked="0"/>
    </xf>
    <xf numFmtId="49" fontId="17" fillId="3" borderId="6" xfId="0" applyNumberFormat="1" applyFont="1" applyFill="1" applyBorder="1" applyAlignment="1" applyProtection="1">
      <alignment horizontal="center" vertical="top"/>
      <protection/>
    </xf>
    <xf numFmtId="49" fontId="17" fillId="3" borderId="6" xfId="0" applyNumberFormat="1" applyFont="1" applyFill="1" applyBorder="1" applyAlignment="1" applyProtection="1">
      <alignment horizontal="center" vertical="top"/>
      <protection locked="0"/>
    </xf>
    <xf numFmtId="0" fontId="8" fillId="0" borderId="17" xfId="0" applyFont="1" applyBorder="1" applyAlignment="1">
      <alignment horizontal="left" vertical="top" wrapText="1"/>
    </xf>
    <xf numFmtId="0" fontId="17" fillId="3" borderId="5" xfId="0" applyFont="1" applyFill="1" applyBorder="1" applyAlignment="1">
      <alignment horizontal="left" vertical="top" wrapText="1"/>
    </xf>
    <xf numFmtId="49" fontId="17" fillId="3" borderId="6" xfId="0" applyNumberFormat="1" applyFont="1" applyFill="1" applyBorder="1" applyAlignment="1">
      <alignment horizontal="center" vertical="top"/>
    </xf>
    <xf numFmtId="49" fontId="3" fillId="0" borderId="19" xfId="0" applyNumberFormat="1" applyFont="1" applyFill="1" applyBorder="1" applyAlignment="1">
      <alignment horizontal="center" vertical="top"/>
    </xf>
    <xf numFmtId="0" fontId="3" fillId="4" borderId="5" xfId="0" applyFont="1" applyFill="1" applyBorder="1" applyAlignment="1">
      <alignment horizontal="left"/>
    </xf>
    <xf numFmtId="49" fontId="10" fillId="4" borderId="18" xfId="0" applyNumberFormat="1" applyFont="1" applyFill="1" applyBorder="1" applyAlignment="1">
      <alignment horizontal="center" vertical="top"/>
    </xf>
    <xf numFmtId="49" fontId="20" fillId="4" borderId="3" xfId="0" applyNumberFormat="1" applyFont="1" applyFill="1" applyBorder="1" applyAlignment="1" applyProtection="1">
      <alignment horizontal="center" vertical="top"/>
      <protection/>
    </xf>
    <xf numFmtId="0" fontId="31" fillId="3" borderId="5" xfId="0" applyFont="1" applyFill="1" applyBorder="1" applyAlignment="1">
      <alignment horizontal="left" vertical="top" wrapText="1"/>
    </xf>
    <xf numFmtId="0" fontId="31" fillId="3" borderId="6" xfId="0" applyFont="1" applyFill="1" applyBorder="1" applyAlignment="1">
      <alignment horizontal="left" vertical="top" wrapText="1"/>
    </xf>
    <xf numFmtId="49" fontId="32" fillId="3" borderId="6" xfId="0" applyNumberFormat="1" applyFont="1" applyFill="1" applyBorder="1" applyAlignment="1" applyProtection="1">
      <alignment horizontal="center" vertical="top"/>
      <protection/>
    </xf>
    <xf numFmtId="49" fontId="33" fillId="3" borderId="6" xfId="0" applyNumberFormat="1" applyFont="1" applyFill="1" applyBorder="1" applyAlignment="1" applyProtection="1">
      <alignment horizontal="center" vertical="top"/>
      <protection locked="0"/>
    </xf>
    <xf numFmtId="49" fontId="33" fillId="3" borderId="6" xfId="0" applyNumberFormat="1" applyFont="1" applyFill="1" applyBorder="1" applyAlignment="1">
      <alignment vertical="top"/>
    </xf>
    <xf numFmtId="0" fontId="33" fillId="4" borderId="5" xfId="0" applyFont="1" applyFill="1" applyBorder="1" applyAlignment="1">
      <alignment horizontal="left" vertical="top" wrapText="1"/>
    </xf>
    <xf numFmtId="0" fontId="33" fillId="4" borderId="6" xfId="0" applyFont="1" applyFill="1" applyBorder="1" applyAlignment="1">
      <alignment horizontal="left" vertical="top" wrapText="1"/>
    </xf>
    <xf numFmtId="49" fontId="32" fillId="4" borderId="6" xfId="0" applyNumberFormat="1" applyFont="1" applyFill="1" applyBorder="1" applyAlignment="1" applyProtection="1">
      <alignment horizontal="center" vertical="top"/>
      <protection/>
    </xf>
    <xf numFmtId="49" fontId="33" fillId="4" borderId="6" xfId="0" applyNumberFormat="1" applyFont="1" applyFill="1" applyBorder="1" applyAlignment="1" applyProtection="1">
      <alignment horizontal="center" vertical="top"/>
      <protection locked="0"/>
    </xf>
    <xf numFmtId="49" fontId="14" fillId="4" borderId="6" xfId="0" applyNumberFormat="1" applyFont="1" applyFill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49" fontId="3" fillId="0" borderId="6" xfId="0" applyNumberFormat="1" applyFont="1" applyBorder="1" applyAlignment="1">
      <alignment horizontal="left" vertical="top"/>
    </xf>
    <xf numFmtId="4" fontId="3" fillId="0" borderId="7" xfId="0" applyNumberFormat="1" applyFont="1" applyBorder="1" applyAlignment="1">
      <alignment vertical="top"/>
    </xf>
    <xf numFmtId="49" fontId="12" fillId="3" borderId="3" xfId="0" applyNumberFormat="1" applyFont="1" applyFill="1" applyBorder="1" applyAlignment="1" applyProtection="1">
      <alignment horizontal="center" vertical="top" wrapText="1"/>
      <protection/>
    </xf>
    <xf numFmtId="49" fontId="10" fillId="3" borderId="1" xfId="0" applyNumberFormat="1" applyFont="1" applyFill="1" applyBorder="1" applyAlignment="1">
      <alignment horizontal="center" vertical="top"/>
    </xf>
    <xf numFmtId="4" fontId="3" fillId="4" borderId="7" xfId="0" applyNumberFormat="1" applyFont="1" applyFill="1" applyBorder="1" applyAlignment="1">
      <alignment vertical="top"/>
    </xf>
    <xf numFmtId="4" fontId="3" fillId="0" borderId="7" xfId="0" applyNumberFormat="1" applyFont="1" applyFill="1" applyBorder="1" applyAlignment="1">
      <alignment vertical="top"/>
    </xf>
    <xf numFmtId="4" fontId="14" fillId="0" borderId="7" xfId="0" applyNumberFormat="1" applyFont="1" applyBorder="1" applyAlignment="1">
      <alignment vertical="top"/>
    </xf>
    <xf numFmtId="4" fontId="12" fillId="3" borderId="7" xfId="0" applyNumberFormat="1" applyFont="1" applyFill="1" applyBorder="1" applyAlignment="1">
      <alignment vertical="top"/>
    </xf>
    <xf numFmtId="4" fontId="14" fillId="4" borderId="7" xfId="0" applyNumberFormat="1" applyFont="1" applyFill="1" applyBorder="1" applyAlignment="1">
      <alignment vertical="top"/>
    </xf>
    <xf numFmtId="4" fontId="12" fillId="3" borderId="4" xfId="0" applyNumberFormat="1" applyFont="1" applyFill="1" applyBorder="1" applyAlignment="1">
      <alignment vertical="top"/>
    </xf>
    <xf numFmtId="4" fontId="3" fillId="0" borderId="21" xfId="0" applyNumberFormat="1" applyFont="1" applyBorder="1" applyAlignment="1">
      <alignment vertical="top"/>
    </xf>
    <xf numFmtId="4" fontId="10" fillId="2" borderId="7" xfId="0" applyNumberFormat="1" applyFont="1" applyFill="1" applyBorder="1" applyAlignment="1">
      <alignment vertical="top"/>
    </xf>
    <xf numFmtId="4" fontId="10" fillId="2" borderId="12" xfId="0" applyNumberFormat="1" applyFont="1" applyFill="1" applyBorder="1" applyAlignment="1">
      <alignment vertical="top"/>
    </xf>
    <xf numFmtId="4" fontId="17" fillId="3" borderId="7" xfId="0" applyNumberFormat="1" applyFont="1" applyFill="1" applyBorder="1" applyAlignment="1">
      <alignment vertical="top"/>
    </xf>
    <xf numFmtId="4" fontId="3" fillId="4" borderId="22" xfId="0" applyNumberFormat="1" applyFont="1" applyFill="1" applyBorder="1" applyAlignment="1">
      <alignment vertical="top"/>
    </xf>
    <xf numFmtId="4" fontId="3" fillId="0" borderId="22" xfId="0" applyNumberFormat="1" applyFont="1" applyBorder="1" applyAlignment="1">
      <alignment vertical="top"/>
    </xf>
    <xf numFmtId="4" fontId="14" fillId="4" borderId="4" xfId="0" applyNumberFormat="1" applyFont="1" applyFill="1" applyBorder="1" applyAlignment="1">
      <alignment vertical="top"/>
    </xf>
    <xf numFmtId="4" fontId="3" fillId="0" borderId="13" xfId="0" applyNumberFormat="1" applyFont="1" applyBorder="1" applyAlignment="1">
      <alignment vertical="top"/>
    </xf>
    <xf numFmtId="4" fontId="3" fillId="4" borderId="13" xfId="0" applyNumberFormat="1" applyFont="1" applyFill="1" applyBorder="1" applyAlignment="1">
      <alignment vertical="top"/>
    </xf>
    <xf numFmtId="4" fontId="14" fillId="0" borderId="4" xfId="0" applyNumberFormat="1" applyFont="1" applyBorder="1" applyAlignment="1">
      <alignment vertical="top"/>
    </xf>
    <xf numFmtId="4" fontId="3" fillId="4" borderId="4" xfId="0" applyNumberFormat="1" applyFont="1" applyFill="1" applyBorder="1" applyAlignment="1">
      <alignment vertical="top"/>
    </xf>
    <xf numFmtId="4" fontId="14" fillId="0" borderId="13" xfId="0" applyNumberFormat="1" applyFont="1" applyBorder="1" applyAlignment="1">
      <alignment vertical="top"/>
    </xf>
    <xf numFmtId="4" fontId="17" fillId="3" borderId="23" xfId="0" applyNumberFormat="1" applyFont="1" applyFill="1" applyBorder="1" applyAlignment="1">
      <alignment vertical="top"/>
    </xf>
    <xf numFmtId="4" fontId="3" fillId="0" borderId="24" xfId="0" applyNumberFormat="1" applyFont="1" applyBorder="1" applyAlignment="1">
      <alignment vertical="top"/>
    </xf>
    <xf numFmtId="49" fontId="29" fillId="2" borderId="1" xfId="0" applyNumberFormat="1" applyFont="1" applyFill="1" applyBorder="1" applyAlignment="1">
      <alignment horizontal="center" vertical="top"/>
    </xf>
    <xf numFmtId="49" fontId="35" fillId="3" borderId="18" xfId="0" applyNumberFormat="1" applyFont="1" applyFill="1" applyBorder="1" applyAlignment="1" applyProtection="1">
      <alignment horizontal="center" vertical="top"/>
      <protection/>
    </xf>
    <xf numFmtId="49" fontId="35" fillId="3" borderId="18" xfId="0" applyNumberFormat="1" applyFont="1" applyFill="1" applyBorder="1" applyAlignment="1" applyProtection="1">
      <alignment horizontal="center" vertical="top"/>
      <protection locked="0"/>
    </xf>
    <xf numFmtId="49" fontId="34" fillId="4" borderId="6" xfId="0" applyNumberFormat="1" applyFont="1" applyFill="1" applyBorder="1" applyAlignment="1" applyProtection="1">
      <alignment horizontal="center" vertical="top"/>
      <protection/>
    </xf>
    <xf numFmtId="49" fontId="34" fillId="4" borderId="6" xfId="0" applyNumberFormat="1" applyFont="1" applyFill="1" applyBorder="1" applyAlignment="1" applyProtection="1">
      <alignment horizontal="center" vertical="top"/>
      <protection locked="0"/>
    </xf>
    <xf numFmtId="49" fontId="36" fillId="0" borderId="6" xfId="0" applyNumberFormat="1" applyFont="1" applyFill="1" applyBorder="1" applyAlignment="1" applyProtection="1">
      <alignment horizontal="center" vertical="top"/>
      <protection/>
    </xf>
    <xf numFmtId="49" fontId="36" fillId="0" borderId="6" xfId="0" applyNumberFormat="1" applyFont="1" applyBorder="1" applyAlignment="1" applyProtection="1">
      <alignment horizontal="center" vertical="top"/>
      <protection locked="0"/>
    </xf>
    <xf numFmtId="49" fontId="35" fillId="3" borderId="6" xfId="0" applyNumberFormat="1" applyFont="1" applyFill="1" applyBorder="1" applyAlignment="1" applyProtection="1">
      <alignment horizontal="center" vertical="top"/>
      <protection/>
    </xf>
    <xf numFmtId="49" fontId="35" fillId="3" borderId="6" xfId="0" applyNumberFormat="1" applyFont="1" applyFill="1" applyBorder="1" applyAlignment="1" applyProtection="1">
      <alignment horizontal="center" vertical="top"/>
      <protection locked="0"/>
    </xf>
    <xf numFmtId="49" fontId="36" fillId="0" borderId="6" xfId="0" applyNumberFormat="1" applyFont="1" applyFill="1" applyBorder="1" applyAlignment="1" applyProtection="1">
      <alignment horizontal="center" vertical="top"/>
      <protection locked="0"/>
    </xf>
    <xf numFmtId="49" fontId="34" fillId="0" borderId="6" xfId="0" applyNumberFormat="1" applyFont="1" applyFill="1" applyBorder="1" applyAlignment="1" applyProtection="1">
      <alignment horizontal="center" vertical="top"/>
      <protection locked="0"/>
    </xf>
    <xf numFmtId="49" fontId="34" fillId="0" borderId="6" xfId="0" applyNumberFormat="1" applyFont="1" applyFill="1" applyBorder="1" applyAlignment="1" applyProtection="1">
      <alignment horizontal="center" vertical="top"/>
      <protection/>
    </xf>
    <xf numFmtId="49" fontId="36" fillId="3" borderId="6" xfId="0" applyNumberFormat="1" applyFont="1" applyFill="1" applyBorder="1" applyAlignment="1" applyProtection="1">
      <alignment horizontal="center" vertical="top"/>
      <protection/>
    </xf>
    <xf numFmtId="49" fontId="36" fillId="3" borderId="6" xfId="0" applyNumberFormat="1" applyFont="1" applyFill="1" applyBorder="1" applyAlignment="1" applyProtection="1">
      <alignment horizontal="center" vertical="top"/>
      <protection locked="0"/>
    </xf>
    <xf numFmtId="49" fontId="36" fillId="4" borderId="6" xfId="0" applyNumberFormat="1" applyFont="1" applyFill="1" applyBorder="1" applyAlignment="1" applyProtection="1">
      <alignment horizontal="center" vertical="top"/>
      <protection/>
    </xf>
    <xf numFmtId="49" fontId="36" fillId="4" borderId="6" xfId="0" applyNumberFormat="1" applyFont="1" applyFill="1" applyBorder="1" applyAlignment="1" applyProtection="1">
      <alignment horizontal="center" vertical="top"/>
      <protection locked="0"/>
    </xf>
    <xf numFmtId="49" fontId="36" fillId="5" borderId="6" xfId="0" applyNumberFormat="1" applyFont="1" applyFill="1" applyBorder="1" applyAlignment="1" applyProtection="1">
      <alignment horizontal="center" vertical="top"/>
      <protection/>
    </xf>
    <xf numFmtId="49" fontId="36" fillId="5" borderId="6" xfId="0" applyNumberFormat="1" applyFont="1" applyFill="1" applyBorder="1" applyAlignment="1" applyProtection="1">
      <alignment horizontal="center" vertical="top"/>
      <protection locked="0"/>
    </xf>
    <xf numFmtId="49" fontId="36" fillId="0" borderId="6" xfId="0" applyNumberFormat="1" applyFont="1" applyBorder="1" applyAlignment="1">
      <alignment horizontal="center" vertical="top"/>
    </xf>
    <xf numFmtId="49" fontId="35" fillId="3" borderId="3" xfId="0" applyNumberFormat="1" applyFont="1" applyFill="1" applyBorder="1" applyAlignment="1" applyProtection="1">
      <alignment horizontal="center" vertical="top"/>
      <protection/>
    </xf>
    <xf numFmtId="49" fontId="35" fillId="3" borderId="3" xfId="0" applyNumberFormat="1" applyFont="1" applyFill="1" applyBorder="1" applyAlignment="1" applyProtection="1">
      <alignment horizontal="center" vertical="top"/>
      <protection locked="0"/>
    </xf>
    <xf numFmtId="4" fontId="29" fillId="2" borderId="12" xfId="0" applyNumberFormat="1" applyFont="1" applyFill="1" applyBorder="1" applyAlignment="1">
      <alignment vertical="top"/>
    </xf>
    <xf numFmtId="4" fontId="29" fillId="2" borderId="24" xfId="0" applyNumberFormat="1" applyFont="1" applyFill="1" applyBorder="1" applyAlignment="1">
      <alignment vertical="top"/>
    </xf>
    <xf numFmtId="4" fontId="35" fillId="3" borderId="22" xfId="0" applyNumberFormat="1" applyFont="1" applyFill="1" applyBorder="1" applyAlignment="1">
      <alignment vertical="top"/>
    </xf>
    <xf numFmtId="4" fontId="34" fillId="4" borderId="7" xfId="0" applyNumberFormat="1" applyFont="1" applyFill="1" applyBorder="1" applyAlignment="1">
      <alignment vertical="top"/>
    </xf>
    <xf numFmtId="4" fontId="34" fillId="0" borderId="7" xfId="0" applyNumberFormat="1" applyFont="1" applyFill="1" applyBorder="1" applyAlignment="1">
      <alignment vertical="top"/>
    </xf>
    <xf numFmtId="4" fontId="36" fillId="0" borderId="7" xfId="0" applyNumberFormat="1" applyFont="1" applyBorder="1" applyAlignment="1">
      <alignment vertical="top"/>
    </xf>
    <xf numFmtId="4" fontId="35" fillId="3" borderId="7" xfId="0" applyNumberFormat="1" applyFont="1" applyFill="1" applyBorder="1" applyAlignment="1">
      <alignment vertical="top"/>
    </xf>
    <xf numFmtId="4" fontId="36" fillId="3" borderId="7" xfId="0" applyNumberFormat="1" applyFont="1" applyFill="1" applyBorder="1" applyAlignment="1">
      <alignment vertical="top"/>
    </xf>
    <xf numFmtId="4" fontId="36" fillId="4" borderId="7" xfId="0" applyNumberFormat="1" applyFont="1" applyFill="1" applyBorder="1" applyAlignment="1">
      <alignment vertical="top"/>
    </xf>
    <xf numFmtId="4" fontId="36" fillId="5" borderId="7" xfId="0" applyNumberFormat="1" applyFont="1" applyFill="1" applyBorder="1" applyAlignment="1">
      <alignment vertical="top"/>
    </xf>
    <xf numFmtId="4" fontId="35" fillId="3" borderId="4" xfId="0" applyNumberFormat="1" applyFont="1" applyFill="1" applyBorder="1" applyAlignment="1">
      <alignment vertical="top"/>
    </xf>
    <xf numFmtId="4" fontId="6" fillId="4" borderId="12" xfId="0" applyNumberFormat="1" applyFont="1" applyFill="1" applyBorder="1" applyAlignment="1">
      <alignment vertical="top"/>
    </xf>
    <xf numFmtId="4" fontId="35" fillId="0" borderId="4" xfId="0" applyNumberFormat="1" applyFont="1" applyBorder="1" applyAlignment="1">
      <alignment vertical="top"/>
    </xf>
    <xf numFmtId="4" fontId="34" fillId="0" borderId="7" xfId="0" applyNumberFormat="1" applyFont="1" applyBorder="1" applyAlignment="1">
      <alignment vertical="top"/>
    </xf>
    <xf numFmtId="4" fontId="34" fillId="3" borderId="7" xfId="0" applyNumberFormat="1" applyFont="1" applyFill="1" applyBorder="1" applyAlignment="1">
      <alignment vertical="top"/>
    </xf>
    <xf numFmtId="3" fontId="3" fillId="0" borderId="7" xfId="0" applyNumberFormat="1" applyFont="1" applyBorder="1" applyAlignment="1">
      <alignment/>
    </xf>
    <xf numFmtId="49" fontId="29" fillId="4" borderId="10" xfId="0" applyNumberFormat="1" applyFont="1" applyFill="1" applyBorder="1" applyAlignment="1">
      <alignment horizontal="center" vertical="top"/>
    </xf>
    <xf numFmtId="49" fontId="6" fillId="4" borderId="10" xfId="0" applyNumberFormat="1" applyFont="1" applyFill="1" applyBorder="1" applyAlignment="1" applyProtection="1">
      <alignment horizontal="center" vertical="top"/>
      <protection/>
    </xf>
    <xf numFmtId="49" fontId="35" fillId="0" borderId="3" xfId="0" applyNumberFormat="1" applyFont="1" applyFill="1" applyBorder="1" applyAlignment="1" applyProtection="1">
      <alignment horizontal="center" vertical="top"/>
      <protection/>
    </xf>
    <xf numFmtId="49" fontId="35" fillId="0" borderId="3" xfId="0" applyNumberFormat="1" applyFont="1" applyBorder="1" applyAlignment="1" applyProtection="1">
      <alignment horizontal="center" vertical="top"/>
      <protection locked="0"/>
    </xf>
    <xf numFmtId="49" fontId="34" fillId="0" borderId="3" xfId="0" applyNumberFormat="1" applyFont="1" applyBorder="1" applyAlignment="1" applyProtection="1">
      <alignment horizontal="center" vertical="top"/>
      <protection locked="0"/>
    </xf>
    <xf numFmtId="49" fontId="34" fillId="0" borderId="6" xfId="0" applyNumberFormat="1" applyFont="1" applyBorder="1" applyAlignment="1" applyProtection="1">
      <alignment horizontal="center" vertical="top"/>
      <protection locked="0"/>
    </xf>
    <xf numFmtId="49" fontId="29" fillId="2" borderId="10" xfId="0" applyNumberFormat="1" applyFont="1" applyFill="1" applyBorder="1" applyAlignment="1">
      <alignment horizontal="center" vertical="top"/>
    </xf>
    <xf numFmtId="49" fontId="35" fillId="3" borderId="6" xfId="0" applyNumberFormat="1" applyFont="1" applyFill="1" applyBorder="1" applyAlignment="1" applyProtection="1">
      <alignment horizontal="center" vertical="top" wrapText="1"/>
      <protection/>
    </xf>
    <xf numFmtId="49" fontId="34" fillId="4" borderId="3" xfId="0" applyNumberFormat="1" applyFont="1" applyFill="1" applyBorder="1" applyAlignment="1" applyProtection="1">
      <alignment horizontal="center" vertical="top"/>
      <protection/>
    </xf>
    <xf numFmtId="49" fontId="34" fillId="4" borderId="3" xfId="0" applyNumberFormat="1" applyFont="1" applyFill="1" applyBorder="1" applyAlignment="1" applyProtection="1">
      <alignment horizontal="center" vertical="top"/>
      <protection locked="0"/>
    </xf>
    <xf numFmtId="0" fontId="36" fillId="0" borderId="6" xfId="0" applyFont="1" applyBorder="1" applyAlignment="1">
      <alignment horizontal="center" vertical="top"/>
    </xf>
    <xf numFmtId="49" fontId="29" fillId="2" borderId="10" xfId="0" applyNumberFormat="1" applyFont="1" applyFill="1" applyBorder="1" applyAlignment="1" applyProtection="1">
      <alignment horizontal="center" vertical="top" wrapText="1"/>
      <protection/>
    </xf>
    <xf numFmtId="49" fontId="35" fillId="3" borderId="3" xfId="0" applyNumberFormat="1" applyFont="1" applyFill="1" applyBorder="1" applyAlignment="1">
      <alignment horizontal="center" vertical="top"/>
    </xf>
    <xf numFmtId="49" fontId="37" fillId="3" borderId="3" xfId="0" applyNumberFormat="1" applyFont="1" applyFill="1" applyBorder="1" applyAlignment="1" applyProtection="1">
      <alignment horizontal="center" vertical="top" wrapText="1"/>
      <protection/>
    </xf>
    <xf numFmtId="49" fontId="34" fillId="4" borderId="6" xfId="0" applyNumberFormat="1" applyFont="1" applyFill="1" applyBorder="1" applyAlignment="1">
      <alignment horizontal="center" vertical="top"/>
    </xf>
    <xf numFmtId="49" fontId="34" fillId="0" borderId="6" xfId="0" applyNumberFormat="1" applyFont="1" applyFill="1" applyBorder="1" applyAlignment="1">
      <alignment horizontal="center" vertical="top"/>
    </xf>
    <xf numFmtId="49" fontId="34" fillId="0" borderId="6" xfId="0" applyNumberFormat="1" applyFont="1" applyBorder="1" applyAlignment="1">
      <alignment horizontal="center" vertical="top"/>
    </xf>
    <xf numFmtId="49" fontId="35" fillId="4" borderId="6" xfId="0" applyNumberFormat="1" applyFont="1" applyFill="1" applyBorder="1" applyAlignment="1" applyProtection="1">
      <alignment horizontal="center" vertical="top"/>
      <protection locked="0"/>
    </xf>
    <xf numFmtId="49" fontId="38" fillId="4" borderId="6" xfId="0" applyNumberFormat="1" applyFont="1" applyFill="1" applyBorder="1" applyAlignment="1" applyProtection="1">
      <alignment horizontal="center" vertical="top"/>
      <protection/>
    </xf>
    <xf numFmtId="49" fontId="39" fillId="0" borderId="6" xfId="0" applyNumberFormat="1" applyFont="1" applyFill="1" applyBorder="1" applyAlignment="1" applyProtection="1">
      <alignment horizontal="center" vertical="top"/>
      <protection/>
    </xf>
    <xf numFmtId="49" fontId="36" fillId="0" borderId="6" xfId="0" applyNumberFormat="1" applyFont="1" applyFill="1" applyBorder="1" applyAlignment="1">
      <alignment horizontal="center" vertical="top"/>
    </xf>
    <xf numFmtId="49" fontId="29" fillId="2" borderId="10" xfId="0" applyNumberFormat="1" applyFont="1" applyFill="1" applyBorder="1" applyAlignment="1" applyProtection="1">
      <alignment horizontal="center" vertical="top"/>
      <protection/>
    </xf>
    <xf numFmtId="49" fontId="38" fillId="0" borderId="6" xfId="0" applyNumberFormat="1" applyFont="1" applyFill="1" applyBorder="1" applyAlignment="1" applyProtection="1">
      <alignment horizontal="center" vertical="top"/>
      <protection/>
    </xf>
    <xf numFmtId="49" fontId="34" fillId="3" borderId="3" xfId="0" applyNumberFormat="1" applyFont="1" applyFill="1" applyBorder="1" applyAlignment="1" applyProtection="1">
      <alignment horizontal="center" vertical="top"/>
      <protection locked="0"/>
    </xf>
    <xf numFmtId="0" fontId="29" fillId="2" borderId="16" xfId="0" applyFont="1" applyFill="1" applyBorder="1" applyAlignment="1">
      <alignment horizontal="left" vertical="top" wrapText="1"/>
    </xf>
    <xf numFmtId="0" fontId="6" fillId="4" borderId="11" xfId="0" applyFont="1" applyFill="1" applyBorder="1" applyAlignment="1">
      <alignment horizontal="left" vertical="top" wrapText="1"/>
    </xf>
    <xf numFmtId="0" fontId="29" fillId="2" borderId="11" xfId="0" applyFont="1" applyFill="1" applyBorder="1" applyAlignment="1">
      <alignment horizontal="left" vertical="top" wrapText="1"/>
    </xf>
    <xf numFmtId="4" fontId="40" fillId="6" borderId="13" xfId="0" applyNumberFormat="1" applyFont="1" applyFill="1" applyBorder="1" applyAlignment="1">
      <alignment vertical="top"/>
    </xf>
    <xf numFmtId="49" fontId="6" fillId="4" borderId="10" xfId="0" applyNumberFormat="1" applyFont="1" applyFill="1" applyBorder="1" applyAlignment="1" applyProtection="1">
      <alignment horizontal="center" vertical="top"/>
      <protection locked="0"/>
    </xf>
    <xf numFmtId="49" fontId="29" fillId="2" borderId="10" xfId="0" applyNumberFormat="1" applyFont="1" applyFill="1" applyBorder="1" applyAlignment="1" applyProtection="1">
      <alignment horizontal="center" vertical="top"/>
      <protection locked="0"/>
    </xf>
    <xf numFmtId="4" fontId="36" fillId="3" borderId="4" xfId="0" applyNumberFormat="1" applyFont="1" applyFill="1" applyBorder="1" applyAlignment="1">
      <alignment vertical="top"/>
    </xf>
    <xf numFmtId="4" fontId="36" fillId="4" borderId="4" xfId="0" applyNumberFormat="1" applyFont="1" applyFill="1" applyBorder="1" applyAlignment="1">
      <alignment vertical="top"/>
    </xf>
    <xf numFmtId="4" fontId="36" fillId="5" borderId="4" xfId="0" applyNumberFormat="1" applyFont="1" applyFill="1" applyBorder="1" applyAlignment="1">
      <alignment vertical="top"/>
    </xf>
    <xf numFmtId="4" fontId="34" fillId="4" borderId="4" xfId="0" applyNumberFormat="1" applyFont="1" applyFill="1" applyBorder="1" applyAlignment="1">
      <alignment vertical="top"/>
    </xf>
    <xf numFmtId="4" fontId="17" fillId="3" borderId="4" xfId="0" applyNumberFormat="1" applyFont="1" applyFill="1" applyBorder="1" applyAlignment="1">
      <alignment vertical="top"/>
    </xf>
    <xf numFmtId="49" fontId="34" fillId="0" borderId="19" xfId="0" applyNumberFormat="1" applyFont="1" applyFill="1" applyBorder="1" applyAlignment="1" applyProtection="1">
      <alignment horizontal="center" vertical="top"/>
      <protection/>
    </xf>
    <xf numFmtId="49" fontId="34" fillId="0" borderId="19" xfId="0" applyNumberFormat="1" applyFont="1" applyBorder="1" applyAlignment="1" applyProtection="1">
      <alignment horizontal="center" vertical="top"/>
      <protection locked="0"/>
    </xf>
    <xf numFmtId="4" fontId="34" fillId="0" borderId="21" xfId="0" applyNumberFormat="1" applyFont="1" applyBorder="1" applyAlignment="1">
      <alignment vertical="top"/>
    </xf>
    <xf numFmtId="49" fontId="3" fillId="0" borderId="0" xfId="0" applyNumberFormat="1" applyFont="1" applyAlignment="1" applyProtection="1">
      <alignment vertical="top"/>
      <protection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 applyProtection="1">
      <alignment horizontal="left" vertical="top"/>
      <protection/>
    </xf>
    <xf numFmtId="49" fontId="3" fillId="0" borderId="0" xfId="0" applyNumberFormat="1" applyFont="1" applyAlignment="1">
      <alignment horizontal="left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justify" wrapText="1"/>
    </xf>
    <xf numFmtId="0" fontId="8" fillId="0" borderId="26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6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9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27" xfId="0" applyNumberFormat="1" applyFont="1" applyFill="1" applyBorder="1" applyAlignment="1" applyProtection="1">
      <alignment horizontal="center" vertical="center" wrapText="1"/>
      <protection/>
    </xf>
    <xf numFmtId="49" fontId="8" fillId="0" borderId="28" xfId="0" applyNumberFormat="1" applyFont="1" applyFill="1" applyBorder="1" applyAlignment="1" applyProtection="1">
      <alignment horizontal="center" vertical="center" wrapText="1"/>
      <protection/>
    </xf>
    <xf numFmtId="49" fontId="8" fillId="0" borderId="29" xfId="0" applyNumberFormat="1" applyFont="1" applyFill="1" applyBorder="1" applyAlignment="1" applyProtection="1">
      <alignment horizontal="center" vertical="center" wrapText="1"/>
      <protection/>
    </xf>
    <xf numFmtId="49" fontId="8" fillId="0" borderId="30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0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32" xfId="0" applyNumberFormat="1" applyFont="1" applyFill="1" applyBorder="1" applyAlignment="1" applyProtection="1">
      <alignment horizontal="center" vertical="center" wrapText="1"/>
      <protection/>
    </xf>
    <xf numFmtId="49" fontId="8" fillId="0" borderId="33" xfId="0" applyNumberFormat="1" applyFont="1" applyFill="1" applyBorder="1" applyAlignment="1" applyProtection="1">
      <alignment horizontal="center" vertical="center" wrapText="1"/>
      <protection/>
    </xf>
    <xf numFmtId="49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4"/>
  <sheetViews>
    <sheetView zoomScale="75" zoomScaleNormal="75" workbookViewId="0" topLeftCell="A1">
      <selection activeCell="L11" sqref="L11"/>
    </sheetView>
  </sheetViews>
  <sheetFormatPr defaultColWidth="9.00390625" defaultRowHeight="12.75"/>
  <cols>
    <col min="1" max="1" width="86.125" style="160" customWidth="1"/>
    <col min="2" max="2" width="5.125" style="160" hidden="1" customWidth="1"/>
    <col min="3" max="3" width="6.625" style="158" customWidth="1"/>
    <col min="4" max="4" width="6.00390625" style="158" customWidth="1"/>
    <col min="5" max="5" width="7.125" style="159" customWidth="1"/>
    <col min="6" max="6" width="6.00390625" style="159" customWidth="1"/>
    <col min="7" max="7" width="6.75390625" style="159" customWidth="1"/>
    <col min="8" max="8" width="7.375" style="159" customWidth="1"/>
    <col min="9" max="9" width="30.75390625" style="3" customWidth="1"/>
    <col min="10" max="10" width="9.00390625" style="3" customWidth="1"/>
    <col min="11" max="16384" width="9.125" style="3" customWidth="1"/>
  </cols>
  <sheetData>
    <row r="1" spans="1:9" ht="12.75">
      <c r="A1" s="1"/>
      <c r="B1" s="1"/>
      <c r="C1" s="295" t="s">
        <v>242</v>
      </c>
      <c r="D1" s="295"/>
      <c r="E1" s="295"/>
      <c r="F1" s="295"/>
      <c r="G1" s="295"/>
      <c r="H1" s="295"/>
      <c r="I1" s="295"/>
    </row>
    <row r="2" spans="1:10" ht="24" customHeight="1">
      <c r="A2" s="1"/>
      <c r="B2" s="1"/>
      <c r="C2" s="297" t="s">
        <v>303</v>
      </c>
      <c r="D2" s="297"/>
      <c r="E2" s="297"/>
      <c r="F2" s="297"/>
      <c r="G2" s="297"/>
      <c r="H2" s="297"/>
      <c r="I2" s="297"/>
      <c r="J2" s="294"/>
    </row>
    <row r="3" spans="1:10" ht="15" customHeight="1">
      <c r="A3" s="1"/>
      <c r="B3" s="1"/>
      <c r="C3" s="297" t="s">
        <v>304</v>
      </c>
      <c r="D3" s="297"/>
      <c r="E3" s="297"/>
      <c r="F3" s="297"/>
      <c r="G3" s="297"/>
      <c r="H3" s="297"/>
      <c r="I3" s="297"/>
      <c r="J3" s="294"/>
    </row>
    <row r="4" spans="1:10" ht="12.75">
      <c r="A4" s="4"/>
      <c r="B4" s="4"/>
      <c r="C4" s="296" t="s">
        <v>305</v>
      </c>
      <c r="D4" s="296"/>
      <c r="E4" s="296"/>
      <c r="F4" s="296"/>
      <c r="G4" s="296"/>
      <c r="H4" s="296"/>
      <c r="I4" s="296"/>
      <c r="J4" s="293"/>
    </row>
    <row r="5" spans="1:10" ht="12.75" hidden="1">
      <c r="A5" s="3"/>
      <c r="B5" s="3"/>
      <c r="C5" s="3"/>
      <c r="D5" s="3"/>
      <c r="E5" s="3"/>
      <c r="F5" s="3"/>
      <c r="G5" s="3"/>
      <c r="H5" s="7" t="s">
        <v>1</v>
      </c>
      <c r="I5" s="8"/>
      <c r="J5" s="5"/>
    </row>
    <row r="6" spans="1:10" ht="12.75" customHeight="1">
      <c r="A6" s="3"/>
      <c r="B6" s="3"/>
      <c r="C6" s="302"/>
      <c r="D6" s="302"/>
      <c r="E6" s="302"/>
      <c r="F6" s="302"/>
      <c r="G6" s="302"/>
      <c r="H6" s="302"/>
      <c r="I6" s="302"/>
      <c r="J6" s="5"/>
    </row>
    <row r="7" spans="1:10" ht="12.75">
      <c r="A7" s="3"/>
      <c r="B7" s="3"/>
      <c r="C7" s="302"/>
      <c r="D7" s="302"/>
      <c r="E7" s="302"/>
      <c r="F7" s="302"/>
      <c r="G7" s="302"/>
      <c r="H7" s="302"/>
      <c r="I7" s="302"/>
      <c r="J7" s="5"/>
    </row>
    <row r="8" spans="1:10" ht="12.75">
      <c r="A8" s="3"/>
      <c r="B8" s="3"/>
      <c r="C8" s="3"/>
      <c r="D8" s="3"/>
      <c r="E8" s="3"/>
      <c r="F8" s="3"/>
      <c r="G8" s="3"/>
      <c r="H8" s="7"/>
      <c r="I8" s="8"/>
      <c r="J8" s="5"/>
    </row>
    <row r="9" spans="1:9" ht="12.75" customHeight="1">
      <c r="A9" s="301" t="s">
        <v>284</v>
      </c>
      <c r="B9" s="301"/>
      <c r="C9" s="301"/>
      <c r="D9" s="301"/>
      <c r="E9" s="301"/>
      <c r="F9" s="301"/>
      <c r="G9" s="301"/>
      <c r="H9" s="301"/>
      <c r="I9" s="301"/>
    </row>
    <row r="10" spans="1:9" ht="12.75" customHeight="1">
      <c r="A10" s="301"/>
      <c r="B10" s="301"/>
      <c r="C10" s="301"/>
      <c r="D10" s="301"/>
      <c r="E10" s="301"/>
      <c r="F10" s="301"/>
      <c r="G10" s="301"/>
      <c r="H10" s="301"/>
      <c r="I10" s="301"/>
    </row>
    <row r="11" spans="1:9" ht="17.25" customHeight="1">
      <c r="A11" s="301"/>
      <c r="B11" s="301"/>
      <c r="C11" s="301"/>
      <c r="D11" s="301"/>
      <c r="E11" s="301"/>
      <c r="F11" s="301"/>
      <c r="G11" s="301"/>
      <c r="H11" s="301"/>
      <c r="I11" s="301"/>
    </row>
    <row r="12" spans="1:9" ht="13.5" thickBot="1">
      <c r="A12" s="1"/>
      <c r="B12" s="1"/>
      <c r="C12" s="2"/>
      <c r="D12" s="2"/>
      <c r="E12" s="9"/>
      <c r="F12" s="9"/>
      <c r="G12" s="9"/>
      <c r="H12" s="9"/>
      <c r="I12" s="10" t="s">
        <v>2</v>
      </c>
    </row>
    <row r="13" spans="1:9" ht="12.75" customHeight="1">
      <c r="A13" s="303" t="s">
        <v>3</v>
      </c>
      <c r="B13" s="306" t="s">
        <v>4</v>
      </c>
      <c r="C13" s="306" t="s">
        <v>5</v>
      </c>
      <c r="D13" s="306" t="s">
        <v>6</v>
      </c>
      <c r="E13" s="309" t="s">
        <v>7</v>
      </c>
      <c r="F13" s="310"/>
      <c r="G13" s="311"/>
      <c r="H13" s="306" t="s">
        <v>8</v>
      </c>
      <c r="I13" s="298" t="s">
        <v>256</v>
      </c>
    </row>
    <row r="14" spans="1:9" ht="12.75">
      <c r="A14" s="304"/>
      <c r="B14" s="307"/>
      <c r="C14" s="307"/>
      <c r="D14" s="307"/>
      <c r="E14" s="312"/>
      <c r="F14" s="313"/>
      <c r="G14" s="314"/>
      <c r="H14" s="307"/>
      <c r="I14" s="299"/>
    </row>
    <row r="15" spans="1:9" ht="12.75" customHeight="1">
      <c r="A15" s="304"/>
      <c r="B15" s="307"/>
      <c r="C15" s="307"/>
      <c r="D15" s="307"/>
      <c r="E15" s="312"/>
      <c r="F15" s="313"/>
      <c r="G15" s="314"/>
      <c r="H15" s="307"/>
      <c r="I15" s="299"/>
    </row>
    <row r="16" spans="1:9" ht="12.75">
      <c r="A16" s="304"/>
      <c r="B16" s="307"/>
      <c r="C16" s="307"/>
      <c r="D16" s="307"/>
      <c r="E16" s="312"/>
      <c r="F16" s="313"/>
      <c r="G16" s="314"/>
      <c r="H16" s="307"/>
      <c r="I16" s="299"/>
    </row>
    <row r="17" spans="1:9" ht="12.75" customHeight="1">
      <c r="A17" s="304"/>
      <c r="B17" s="307"/>
      <c r="C17" s="307"/>
      <c r="D17" s="307"/>
      <c r="E17" s="312"/>
      <c r="F17" s="313"/>
      <c r="G17" s="314"/>
      <c r="H17" s="307"/>
      <c r="I17" s="299"/>
    </row>
    <row r="18" spans="1:9" ht="15" customHeight="1" thickBot="1">
      <c r="A18" s="305"/>
      <c r="B18" s="308"/>
      <c r="C18" s="308"/>
      <c r="D18" s="308"/>
      <c r="E18" s="315"/>
      <c r="F18" s="316"/>
      <c r="G18" s="317"/>
      <c r="H18" s="308"/>
      <c r="I18" s="300"/>
    </row>
    <row r="19" spans="1:9" s="12" customFormat="1" ht="18" customHeight="1" thickBot="1">
      <c r="A19" s="281" t="s">
        <v>9</v>
      </c>
      <c r="B19" s="261" t="s">
        <v>10</v>
      </c>
      <c r="C19" s="261" t="s">
        <v>11</v>
      </c>
      <c r="D19" s="261"/>
      <c r="E19" s="261"/>
      <c r="F19" s="261"/>
      <c r="G19" s="261"/>
      <c r="H19" s="261"/>
      <c r="I19" s="239">
        <f>SUM(I25+I42+I46+I49+I20+I39+I36)</f>
        <v>2842</v>
      </c>
    </row>
    <row r="20" spans="1:9" s="17" customFormat="1" ht="30.75" customHeight="1" thickBot="1">
      <c r="A20" s="13" t="s">
        <v>12</v>
      </c>
      <c r="B20" s="11" t="s">
        <v>10</v>
      </c>
      <c r="C20" s="237" t="s">
        <v>11</v>
      </c>
      <c r="D20" s="238" t="s">
        <v>13</v>
      </c>
      <c r="E20" s="238"/>
      <c r="F20" s="238"/>
      <c r="G20" s="238"/>
      <c r="H20" s="238"/>
      <c r="I20" s="249">
        <f>SUM(I21)</f>
        <v>630</v>
      </c>
    </row>
    <row r="21" spans="1:9" ht="29.25" customHeight="1" thickBot="1">
      <c r="A21" s="18" t="s">
        <v>14</v>
      </c>
      <c r="B21" s="11" t="s">
        <v>10</v>
      </c>
      <c r="C21" s="221" t="s">
        <v>11</v>
      </c>
      <c r="D21" s="222" t="s">
        <v>13</v>
      </c>
      <c r="E21" s="222" t="s">
        <v>15</v>
      </c>
      <c r="F21" s="222" t="s">
        <v>16</v>
      </c>
      <c r="G21" s="222" t="s">
        <v>16</v>
      </c>
      <c r="H21" s="222"/>
      <c r="I21" s="242">
        <f>I22</f>
        <v>630</v>
      </c>
    </row>
    <row r="22" spans="1:9" ht="16.5" customHeight="1" thickBot="1">
      <c r="A22" s="22" t="s">
        <v>17</v>
      </c>
      <c r="B22" s="11"/>
      <c r="C22" s="223" t="s">
        <v>11</v>
      </c>
      <c r="D22" s="224" t="s">
        <v>13</v>
      </c>
      <c r="E22" s="224" t="s">
        <v>15</v>
      </c>
      <c r="F22" s="224" t="s">
        <v>18</v>
      </c>
      <c r="G22" s="224" t="s">
        <v>16</v>
      </c>
      <c r="H22" s="224"/>
      <c r="I22" s="243">
        <f>I24</f>
        <v>630</v>
      </c>
    </row>
    <row r="23" spans="1:9" ht="16.5" thickBot="1">
      <c r="A23" s="25" t="s">
        <v>286</v>
      </c>
      <c r="B23" s="11" t="s">
        <v>10</v>
      </c>
      <c r="C23" s="223" t="s">
        <v>11</v>
      </c>
      <c r="D23" s="224" t="s">
        <v>13</v>
      </c>
      <c r="E23" s="224" t="s">
        <v>15</v>
      </c>
      <c r="F23" s="224" t="s">
        <v>18</v>
      </c>
      <c r="G23" s="224" t="s">
        <v>16</v>
      </c>
      <c r="H23" s="224" t="s">
        <v>273</v>
      </c>
      <c r="I23" s="244">
        <f>I24</f>
        <v>630</v>
      </c>
    </row>
    <row r="24" spans="1:9" ht="16.5" thickBot="1">
      <c r="A24" s="25" t="s">
        <v>288</v>
      </c>
      <c r="B24" s="11" t="s">
        <v>10</v>
      </c>
      <c r="C24" s="223" t="s">
        <v>11</v>
      </c>
      <c r="D24" s="224" t="s">
        <v>13</v>
      </c>
      <c r="E24" s="224" t="s">
        <v>15</v>
      </c>
      <c r="F24" s="224" t="s">
        <v>18</v>
      </c>
      <c r="G24" s="224" t="s">
        <v>16</v>
      </c>
      <c r="H24" s="224" t="s">
        <v>287</v>
      </c>
      <c r="I24" s="244">
        <f>'ведомственная прил.3'!I25</f>
        <v>630</v>
      </c>
    </row>
    <row r="25" spans="1:9" s="17" customFormat="1" ht="30" customHeight="1" thickBot="1">
      <c r="A25" s="13" t="s">
        <v>21</v>
      </c>
      <c r="B25" s="11" t="s">
        <v>10</v>
      </c>
      <c r="C25" s="237" t="s">
        <v>11</v>
      </c>
      <c r="D25" s="238" t="s">
        <v>22</v>
      </c>
      <c r="E25" s="238"/>
      <c r="F25" s="238"/>
      <c r="G25" s="238"/>
      <c r="H25" s="238"/>
      <c r="I25" s="249">
        <f>SUM(I26)</f>
        <v>2140</v>
      </c>
    </row>
    <row r="26" spans="1:9" ht="29.25" customHeight="1" thickBot="1">
      <c r="A26" s="18" t="s">
        <v>14</v>
      </c>
      <c r="B26" s="11" t="s">
        <v>10</v>
      </c>
      <c r="C26" s="221" t="s">
        <v>11</v>
      </c>
      <c r="D26" s="222" t="s">
        <v>22</v>
      </c>
      <c r="E26" s="222" t="s">
        <v>15</v>
      </c>
      <c r="F26" s="222" t="s">
        <v>16</v>
      </c>
      <c r="G26" s="222" t="s">
        <v>16</v>
      </c>
      <c r="H26" s="222"/>
      <c r="I26" s="242">
        <f>I27</f>
        <v>2140</v>
      </c>
    </row>
    <row r="27" spans="1:9" ht="15.75" customHeight="1" thickBot="1">
      <c r="A27" s="22" t="s">
        <v>23</v>
      </c>
      <c r="B27" s="11"/>
      <c r="C27" s="223" t="s">
        <v>11</v>
      </c>
      <c r="D27" s="227" t="s">
        <v>22</v>
      </c>
      <c r="E27" s="227" t="s">
        <v>15</v>
      </c>
      <c r="F27" s="227" t="s">
        <v>22</v>
      </c>
      <c r="G27" s="227" t="s">
        <v>16</v>
      </c>
      <c r="H27" s="228"/>
      <c r="I27" s="243">
        <f>I29+I30+I31+I32+I33+I34</f>
        <v>2140</v>
      </c>
    </row>
    <row r="28" spans="1:9" ht="17.25" customHeight="1" thickBot="1">
      <c r="A28" s="25" t="s">
        <v>286</v>
      </c>
      <c r="B28" s="11" t="s">
        <v>10</v>
      </c>
      <c r="C28" s="229" t="s">
        <v>11</v>
      </c>
      <c r="D28" s="228" t="s">
        <v>22</v>
      </c>
      <c r="E28" s="228" t="s">
        <v>15</v>
      </c>
      <c r="F28" s="228" t="s">
        <v>22</v>
      </c>
      <c r="G28" s="228" t="s">
        <v>16</v>
      </c>
      <c r="H28" s="224" t="s">
        <v>273</v>
      </c>
      <c r="I28" s="244">
        <f>I29+I30</f>
        <v>1610</v>
      </c>
    </row>
    <row r="29" spans="1:9" ht="17.25" customHeight="1" thickBot="1">
      <c r="A29" s="25" t="s">
        <v>288</v>
      </c>
      <c r="B29" s="11" t="s">
        <v>10</v>
      </c>
      <c r="C29" s="229" t="s">
        <v>11</v>
      </c>
      <c r="D29" s="228" t="s">
        <v>22</v>
      </c>
      <c r="E29" s="228" t="s">
        <v>15</v>
      </c>
      <c r="F29" s="228" t="s">
        <v>22</v>
      </c>
      <c r="G29" s="228" t="s">
        <v>16</v>
      </c>
      <c r="H29" s="224" t="s">
        <v>287</v>
      </c>
      <c r="I29" s="244">
        <f>'ведомственная прил.3'!I30</f>
        <v>1595</v>
      </c>
    </row>
    <row r="30" spans="1:9" ht="17.25" customHeight="1" thickBot="1">
      <c r="A30" s="25" t="s">
        <v>294</v>
      </c>
      <c r="B30" s="11" t="s">
        <v>10</v>
      </c>
      <c r="C30" s="229" t="s">
        <v>11</v>
      </c>
      <c r="D30" s="228" t="s">
        <v>22</v>
      </c>
      <c r="E30" s="228" t="s">
        <v>15</v>
      </c>
      <c r="F30" s="228" t="s">
        <v>22</v>
      </c>
      <c r="G30" s="228" t="s">
        <v>16</v>
      </c>
      <c r="H30" s="224" t="s">
        <v>289</v>
      </c>
      <c r="I30" s="244">
        <f>'ведомственная прил.3'!I31</f>
        <v>15</v>
      </c>
    </row>
    <row r="31" spans="1:9" ht="17.25" customHeight="1" thickBot="1">
      <c r="A31" s="25" t="s">
        <v>295</v>
      </c>
      <c r="B31" s="11" t="s">
        <v>10</v>
      </c>
      <c r="C31" s="229" t="s">
        <v>11</v>
      </c>
      <c r="D31" s="228" t="s">
        <v>22</v>
      </c>
      <c r="E31" s="228" t="s">
        <v>15</v>
      </c>
      <c r="F31" s="228" t="s">
        <v>22</v>
      </c>
      <c r="G31" s="228" t="s">
        <v>16</v>
      </c>
      <c r="H31" s="224" t="s">
        <v>290</v>
      </c>
      <c r="I31" s="244">
        <f>'ведомственная прил.3'!I32</f>
        <v>50</v>
      </c>
    </row>
    <row r="32" spans="1:9" ht="17.25" customHeight="1" thickBot="1">
      <c r="A32" s="25" t="s">
        <v>296</v>
      </c>
      <c r="B32" s="11" t="s">
        <v>10</v>
      </c>
      <c r="C32" s="229" t="s">
        <v>11</v>
      </c>
      <c r="D32" s="228" t="s">
        <v>22</v>
      </c>
      <c r="E32" s="228" t="s">
        <v>15</v>
      </c>
      <c r="F32" s="228" t="s">
        <v>22</v>
      </c>
      <c r="G32" s="228" t="s">
        <v>16</v>
      </c>
      <c r="H32" s="224" t="s">
        <v>291</v>
      </c>
      <c r="I32" s="244">
        <f>'ведомственная прил.3'!I33</f>
        <v>330</v>
      </c>
    </row>
    <row r="33" spans="1:9" ht="17.25" customHeight="1" thickBot="1">
      <c r="A33" s="25" t="s">
        <v>297</v>
      </c>
      <c r="B33" s="11" t="s">
        <v>10</v>
      </c>
      <c r="C33" s="229" t="s">
        <v>11</v>
      </c>
      <c r="D33" s="228" t="s">
        <v>22</v>
      </c>
      <c r="E33" s="228" t="s">
        <v>15</v>
      </c>
      <c r="F33" s="228" t="s">
        <v>22</v>
      </c>
      <c r="G33" s="228" t="s">
        <v>16</v>
      </c>
      <c r="H33" s="224" t="s">
        <v>292</v>
      </c>
      <c r="I33" s="244">
        <f>'ведомственная прил.3'!I34</f>
        <v>2</v>
      </c>
    </row>
    <row r="34" spans="1:9" ht="17.25" customHeight="1" thickBot="1">
      <c r="A34" s="25" t="s">
        <v>298</v>
      </c>
      <c r="B34" s="11" t="s">
        <v>10</v>
      </c>
      <c r="C34" s="229" t="s">
        <v>11</v>
      </c>
      <c r="D34" s="228" t="s">
        <v>22</v>
      </c>
      <c r="E34" s="228" t="s">
        <v>15</v>
      </c>
      <c r="F34" s="228" t="s">
        <v>22</v>
      </c>
      <c r="G34" s="228" t="s">
        <v>16</v>
      </c>
      <c r="H34" s="224" t="s">
        <v>293</v>
      </c>
      <c r="I34" s="244">
        <f>'ведомственная прил.3'!I35</f>
        <v>148</v>
      </c>
    </row>
    <row r="35" spans="1:9" ht="3.75" customHeight="1" hidden="1" thickBot="1">
      <c r="A35" s="22" t="s">
        <v>24</v>
      </c>
      <c r="B35" s="11" t="s">
        <v>10</v>
      </c>
      <c r="C35" s="223" t="s">
        <v>11</v>
      </c>
      <c r="D35" s="224" t="s">
        <v>22</v>
      </c>
      <c r="E35" s="224" t="s">
        <v>25</v>
      </c>
      <c r="F35" s="224" t="s">
        <v>16</v>
      </c>
      <c r="G35" s="224" t="s">
        <v>16</v>
      </c>
      <c r="H35" s="224" t="s">
        <v>26</v>
      </c>
      <c r="I35" s="244"/>
    </row>
    <row r="36" spans="1:9" ht="17.25" customHeight="1" hidden="1" thickBot="1">
      <c r="A36" s="13" t="s">
        <v>27</v>
      </c>
      <c r="B36" s="11" t="s">
        <v>10</v>
      </c>
      <c r="C36" s="230" t="s">
        <v>11</v>
      </c>
      <c r="D36" s="231" t="s">
        <v>28</v>
      </c>
      <c r="E36" s="231" t="s">
        <v>29</v>
      </c>
      <c r="F36" s="231" t="s">
        <v>16</v>
      </c>
      <c r="G36" s="231" t="s">
        <v>16</v>
      </c>
      <c r="H36" s="231" t="s">
        <v>29</v>
      </c>
      <c r="I36" s="285">
        <f>I37</f>
        <v>0</v>
      </c>
    </row>
    <row r="37" spans="1:9" ht="17.25" customHeight="1" hidden="1" thickBot="1">
      <c r="A37" s="18" t="s">
        <v>30</v>
      </c>
      <c r="B37" s="11" t="s">
        <v>10</v>
      </c>
      <c r="C37" s="232" t="s">
        <v>11</v>
      </c>
      <c r="D37" s="233" t="s">
        <v>28</v>
      </c>
      <c r="E37" s="233" t="s">
        <v>31</v>
      </c>
      <c r="F37" s="233" t="s">
        <v>16</v>
      </c>
      <c r="G37" s="233" t="s">
        <v>16</v>
      </c>
      <c r="H37" s="233" t="s">
        <v>29</v>
      </c>
      <c r="I37" s="286">
        <f>I38</f>
        <v>0</v>
      </c>
    </row>
    <row r="38" spans="1:9" ht="17.25" customHeight="1" hidden="1" thickBot="1">
      <c r="A38" s="32" t="s">
        <v>32</v>
      </c>
      <c r="B38" s="11" t="s">
        <v>10</v>
      </c>
      <c r="C38" s="234" t="s">
        <v>11</v>
      </c>
      <c r="D38" s="235" t="s">
        <v>28</v>
      </c>
      <c r="E38" s="235" t="s">
        <v>31</v>
      </c>
      <c r="F38" s="235" t="s">
        <v>16</v>
      </c>
      <c r="G38" s="235" t="s">
        <v>16</v>
      </c>
      <c r="H38" s="235" t="s">
        <v>33</v>
      </c>
      <c r="I38" s="287"/>
    </row>
    <row r="39" spans="1:9" s="17" customFormat="1" ht="17.25" customHeight="1" hidden="1" thickBot="1">
      <c r="A39" s="13" t="s">
        <v>34</v>
      </c>
      <c r="B39" s="11" t="s">
        <v>10</v>
      </c>
      <c r="C39" s="237" t="s">
        <v>11</v>
      </c>
      <c r="D39" s="238" t="s">
        <v>35</v>
      </c>
      <c r="E39" s="238"/>
      <c r="F39" s="238"/>
      <c r="G39" s="238"/>
      <c r="H39" s="238"/>
      <c r="I39" s="249">
        <f>SUM(I40)</f>
        <v>0</v>
      </c>
    </row>
    <row r="40" spans="1:9" ht="17.25" customHeight="1" hidden="1" thickBot="1">
      <c r="A40" s="18" t="s">
        <v>36</v>
      </c>
      <c r="B40" s="11" t="s">
        <v>10</v>
      </c>
      <c r="C40" s="221" t="s">
        <v>11</v>
      </c>
      <c r="D40" s="222" t="s">
        <v>35</v>
      </c>
      <c r="E40" s="222" t="s">
        <v>25</v>
      </c>
      <c r="F40" s="222" t="s">
        <v>16</v>
      </c>
      <c r="G40" s="222" t="s">
        <v>16</v>
      </c>
      <c r="H40" s="222"/>
      <c r="I40" s="242">
        <f>SUM(I41)</f>
        <v>0</v>
      </c>
    </row>
    <row r="41" spans="1:9" ht="17.25" customHeight="1" hidden="1" thickBot="1">
      <c r="A41" s="22" t="s">
        <v>23</v>
      </c>
      <c r="B41" s="11" t="s">
        <v>10</v>
      </c>
      <c r="C41" s="223" t="s">
        <v>11</v>
      </c>
      <c r="D41" s="224" t="s">
        <v>35</v>
      </c>
      <c r="E41" s="224" t="s">
        <v>25</v>
      </c>
      <c r="F41" s="224" t="s">
        <v>16</v>
      </c>
      <c r="G41" s="224" t="s">
        <v>16</v>
      </c>
      <c r="H41" s="224" t="s">
        <v>37</v>
      </c>
      <c r="I41" s="244"/>
    </row>
    <row r="42" spans="1:9" s="37" customFormat="1" ht="17.25" customHeight="1" hidden="1" thickBot="1">
      <c r="A42" s="33" t="s">
        <v>38</v>
      </c>
      <c r="B42" s="11" t="s">
        <v>10</v>
      </c>
      <c r="C42" s="225" t="s">
        <v>11</v>
      </c>
      <c r="D42" s="226" t="s">
        <v>39</v>
      </c>
      <c r="E42" s="226"/>
      <c r="F42" s="226"/>
      <c r="G42" s="226"/>
      <c r="H42" s="226"/>
      <c r="I42" s="245">
        <f>SUM(I43)</f>
        <v>0</v>
      </c>
    </row>
    <row r="43" spans="1:9" ht="17.25" customHeight="1" hidden="1" thickBot="1">
      <c r="A43" s="18" t="s">
        <v>40</v>
      </c>
      <c r="B43" s="11" t="s">
        <v>10</v>
      </c>
      <c r="C43" s="221" t="s">
        <v>11</v>
      </c>
      <c r="D43" s="222" t="s">
        <v>39</v>
      </c>
      <c r="E43" s="222" t="s">
        <v>41</v>
      </c>
      <c r="F43" s="222" t="s">
        <v>16</v>
      </c>
      <c r="G43" s="222" t="s">
        <v>16</v>
      </c>
      <c r="H43" s="222"/>
      <c r="I43" s="242">
        <f>SUM(I44+I45)</f>
        <v>0</v>
      </c>
    </row>
    <row r="44" spans="1:9" ht="17.25" customHeight="1" hidden="1" thickBot="1">
      <c r="A44" s="22" t="s">
        <v>42</v>
      </c>
      <c r="B44" s="11" t="s">
        <v>10</v>
      </c>
      <c r="C44" s="223" t="s">
        <v>11</v>
      </c>
      <c r="D44" s="224" t="s">
        <v>39</v>
      </c>
      <c r="E44" s="224" t="s">
        <v>41</v>
      </c>
      <c r="F44" s="236" t="s">
        <v>43</v>
      </c>
      <c r="G44" s="236" t="s">
        <v>43</v>
      </c>
      <c r="H44" s="224" t="s">
        <v>44</v>
      </c>
      <c r="I44" s="244"/>
    </row>
    <row r="45" spans="1:9" ht="17.25" customHeight="1" hidden="1" thickBot="1">
      <c r="A45" s="22" t="s">
        <v>45</v>
      </c>
      <c r="B45" s="11" t="s">
        <v>10</v>
      </c>
      <c r="C45" s="223" t="s">
        <v>11</v>
      </c>
      <c r="D45" s="224" t="s">
        <v>39</v>
      </c>
      <c r="E45" s="224" t="s">
        <v>41</v>
      </c>
      <c r="F45" s="236" t="s">
        <v>16</v>
      </c>
      <c r="G45" s="236" t="s">
        <v>16</v>
      </c>
      <c r="H45" s="224" t="s">
        <v>46</v>
      </c>
      <c r="I45" s="244"/>
    </row>
    <row r="46" spans="1:9" s="37" customFormat="1" ht="17.25" customHeight="1" hidden="1" thickBot="1">
      <c r="A46" s="33" t="s">
        <v>47</v>
      </c>
      <c r="B46" s="11" t="s">
        <v>10</v>
      </c>
      <c r="C46" s="225" t="s">
        <v>11</v>
      </c>
      <c r="D46" s="226" t="s">
        <v>48</v>
      </c>
      <c r="E46" s="226"/>
      <c r="F46" s="226"/>
      <c r="G46" s="226"/>
      <c r="H46" s="226"/>
      <c r="I46" s="245">
        <f>SUM(I47)</f>
        <v>0</v>
      </c>
    </row>
    <row r="47" spans="1:9" ht="17.25" customHeight="1" hidden="1" thickBot="1">
      <c r="A47" s="18" t="s">
        <v>49</v>
      </c>
      <c r="B47" s="11" t="s">
        <v>10</v>
      </c>
      <c r="C47" s="221" t="s">
        <v>11</v>
      </c>
      <c r="D47" s="222" t="s">
        <v>48</v>
      </c>
      <c r="E47" s="222" t="s">
        <v>50</v>
      </c>
      <c r="F47" s="222" t="s">
        <v>16</v>
      </c>
      <c r="G47" s="222" t="s">
        <v>16</v>
      </c>
      <c r="H47" s="222"/>
      <c r="I47" s="242">
        <f>SUM(I48)</f>
        <v>0</v>
      </c>
    </row>
    <row r="48" spans="1:9" ht="17.25" customHeight="1" hidden="1" thickBot="1">
      <c r="A48" s="22" t="s">
        <v>51</v>
      </c>
      <c r="B48" s="11" t="s">
        <v>10</v>
      </c>
      <c r="C48" s="223" t="s">
        <v>11</v>
      </c>
      <c r="D48" s="224" t="s">
        <v>48</v>
      </c>
      <c r="E48" s="224" t="s">
        <v>50</v>
      </c>
      <c r="F48" s="224" t="s">
        <v>16</v>
      </c>
      <c r="G48" s="224" t="s">
        <v>16</v>
      </c>
      <c r="H48" s="224" t="s">
        <v>52</v>
      </c>
      <c r="I48" s="244"/>
    </row>
    <row r="49" spans="1:9" s="17" customFormat="1" ht="18.75" customHeight="1" thickBot="1">
      <c r="A49" s="13" t="s">
        <v>38</v>
      </c>
      <c r="B49" s="197" t="s">
        <v>253</v>
      </c>
      <c r="C49" s="237" t="s">
        <v>11</v>
      </c>
      <c r="D49" s="238" t="s">
        <v>39</v>
      </c>
      <c r="E49" s="238"/>
      <c r="F49" s="238"/>
      <c r="G49" s="238"/>
      <c r="H49" s="238"/>
      <c r="I49" s="249">
        <f>I50</f>
        <v>72</v>
      </c>
    </row>
    <row r="50" spans="1:9" ht="16.5" customHeight="1" thickBot="1">
      <c r="A50" s="18" t="s">
        <v>40</v>
      </c>
      <c r="B50" s="11" t="s">
        <v>253</v>
      </c>
      <c r="C50" s="221" t="s">
        <v>11</v>
      </c>
      <c r="D50" s="222" t="s">
        <v>39</v>
      </c>
      <c r="E50" s="222" t="s">
        <v>41</v>
      </c>
      <c r="F50" s="222" t="s">
        <v>16</v>
      </c>
      <c r="G50" s="222" t="s">
        <v>16</v>
      </c>
      <c r="H50" s="222"/>
      <c r="I50" s="242">
        <f>I51</f>
        <v>72</v>
      </c>
    </row>
    <row r="51" spans="1:9" ht="18" customHeight="1" thickBot="1">
      <c r="A51" s="22" t="s">
        <v>254</v>
      </c>
      <c r="B51" s="11"/>
      <c r="C51" s="223" t="s">
        <v>11</v>
      </c>
      <c r="D51" s="227" t="s">
        <v>39</v>
      </c>
      <c r="E51" s="227" t="s">
        <v>41</v>
      </c>
      <c r="F51" s="227" t="s">
        <v>16</v>
      </c>
      <c r="G51" s="227" t="s">
        <v>18</v>
      </c>
      <c r="H51" s="228"/>
      <c r="I51" s="243">
        <f>I52</f>
        <v>72</v>
      </c>
    </row>
    <row r="52" spans="1:9" ht="17.25" customHeight="1" thickBot="1">
      <c r="A52" s="25" t="s">
        <v>296</v>
      </c>
      <c r="B52" s="11" t="s">
        <v>253</v>
      </c>
      <c r="C52" s="229" t="s">
        <v>11</v>
      </c>
      <c r="D52" s="228" t="s">
        <v>39</v>
      </c>
      <c r="E52" s="228" t="s">
        <v>41</v>
      </c>
      <c r="F52" s="228" t="s">
        <v>16</v>
      </c>
      <c r="G52" s="228" t="s">
        <v>18</v>
      </c>
      <c r="H52" s="227" t="s">
        <v>291</v>
      </c>
      <c r="I52" s="244">
        <f>'ведомственная прил.3'!I53</f>
        <v>72</v>
      </c>
    </row>
    <row r="53" spans="1:9" s="17" customFormat="1" ht="18.75" customHeight="1" hidden="1" thickBot="1">
      <c r="A53" s="18" t="s">
        <v>30</v>
      </c>
      <c r="B53" s="11" t="s">
        <v>10</v>
      </c>
      <c r="C53" s="19" t="s">
        <v>11</v>
      </c>
      <c r="D53" s="20" t="s">
        <v>53</v>
      </c>
      <c r="E53" s="20" t="s">
        <v>31</v>
      </c>
      <c r="F53" s="20" t="s">
        <v>16</v>
      </c>
      <c r="G53" s="20" t="s">
        <v>16</v>
      </c>
      <c r="H53" s="20"/>
      <c r="I53" s="198">
        <f>SUM(I54)</f>
        <v>0</v>
      </c>
    </row>
    <row r="54" spans="1:9" s="17" customFormat="1" ht="12.75" customHeight="1" hidden="1" thickBot="1">
      <c r="A54" s="22" t="s">
        <v>54</v>
      </c>
      <c r="B54" s="11" t="s">
        <v>10</v>
      </c>
      <c r="C54" s="23" t="s">
        <v>11</v>
      </c>
      <c r="D54" s="24" t="s">
        <v>53</v>
      </c>
      <c r="E54" s="24" t="s">
        <v>31</v>
      </c>
      <c r="F54" s="24" t="s">
        <v>16</v>
      </c>
      <c r="G54" s="24" t="s">
        <v>16</v>
      </c>
      <c r="H54" s="24" t="s">
        <v>55</v>
      </c>
      <c r="I54" s="200"/>
    </row>
    <row r="55" spans="1:9" ht="15" customHeight="1" hidden="1" thickBot="1">
      <c r="A55" s="39"/>
      <c r="B55" s="11" t="s">
        <v>10</v>
      </c>
      <c r="C55" s="40"/>
      <c r="D55" s="41"/>
      <c r="E55" s="41"/>
      <c r="F55" s="41"/>
      <c r="G55" s="41"/>
      <c r="H55" s="41"/>
      <c r="I55" s="211"/>
    </row>
    <row r="56" spans="1:9" ht="18.75" thickBot="1">
      <c r="A56" s="280" t="s">
        <v>56</v>
      </c>
      <c r="B56" s="261" t="s">
        <v>10</v>
      </c>
      <c r="C56" s="256" t="s">
        <v>13</v>
      </c>
      <c r="D56" s="283"/>
      <c r="E56" s="283"/>
      <c r="F56" s="283"/>
      <c r="G56" s="283"/>
      <c r="H56" s="283"/>
      <c r="I56" s="250">
        <f>I57</f>
        <v>164</v>
      </c>
    </row>
    <row r="57" spans="1:9" ht="16.5" thickBot="1">
      <c r="A57" s="43" t="s">
        <v>57</v>
      </c>
      <c r="B57" s="11" t="s">
        <v>10</v>
      </c>
      <c r="C57" s="257" t="s">
        <v>13</v>
      </c>
      <c r="D57" s="258" t="s">
        <v>18</v>
      </c>
      <c r="E57" s="259"/>
      <c r="F57" s="259"/>
      <c r="G57" s="259"/>
      <c r="H57" s="259"/>
      <c r="I57" s="251">
        <f>SUM(I58)</f>
        <v>164</v>
      </c>
    </row>
    <row r="58" spans="1:9" ht="26.25" thickBot="1">
      <c r="A58" s="22" t="s">
        <v>58</v>
      </c>
      <c r="B58" s="11" t="s">
        <v>10</v>
      </c>
      <c r="C58" s="223" t="s">
        <v>13</v>
      </c>
      <c r="D58" s="224" t="s">
        <v>18</v>
      </c>
      <c r="E58" s="224" t="s">
        <v>25</v>
      </c>
      <c r="F58" s="224" t="s">
        <v>59</v>
      </c>
      <c r="G58" s="224" t="s">
        <v>16</v>
      </c>
      <c r="H58" s="224"/>
      <c r="I58" s="252">
        <f>I59+I61</f>
        <v>164</v>
      </c>
    </row>
    <row r="59" spans="1:9" ht="16.5" thickBot="1">
      <c r="A59" s="25" t="s">
        <v>286</v>
      </c>
      <c r="B59" s="11" t="s">
        <v>10</v>
      </c>
      <c r="C59" s="229" t="s">
        <v>13</v>
      </c>
      <c r="D59" s="260" t="s">
        <v>18</v>
      </c>
      <c r="E59" s="260" t="s">
        <v>25</v>
      </c>
      <c r="F59" s="260" t="s">
        <v>59</v>
      </c>
      <c r="G59" s="260" t="s">
        <v>16</v>
      </c>
      <c r="H59" s="260" t="s">
        <v>273</v>
      </c>
      <c r="I59" s="252">
        <f>I60</f>
        <v>157</v>
      </c>
    </row>
    <row r="60" spans="1:9" ht="16.5" thickBot="1">
      <c r="A60" s="25" t="s">
        <v>288</v>
      </c>
      <c r="B60" s="11" t="s">
        <v>10</v>
      </c>
      <c r="C60" s="229" t="s">
        <v>13</v>
      </c>
      <c r="D60" s="260" t="s">
        <v>18</v>
      </c>
      <c r="E60" s="260" t="s">
        <v>25</v>
      </c>
      <c r="F60" s="260" t="s">
        <v>59</v>
      </c>
      <c r="G60" s="260" t="s">
        <v>16</v>
      </c>
      <c r="H60" s="260" t="s">
        <v>287</v>
      </c>
      <c r="I60" s="252">
        <f>'ведомственная прил.3'!I62</f>
        <v>157</v>
      </c>
    </row>
    <row r="61" spans="1:9" ht="16.5" thickBot="1">
      <c r="A61" s="25" t="s">
        <v>296</v>
      </c>
      <c r="B61" s="11" t="s">
        <v>10</v>
      </c>
      <c r="C61" s="229" t="s">
        <v>13</v>
      </c>
      <c r="D61" s="260" t="s">
        <v>18</v>
      </c>
      <c r="E61" s="260" t="s">
        <v>25</v>
      </c>
      <c r="F61" s="260" t="s">
        <v>59</v>
      </c>
      <c r="G61" s="260" t="s">
        <v>16</v>
      </c>
      <c r="H61" s="260" t="s">
        <v>291</v>
      </c>
      <c r="I61" s="252">
        <f>'ведомственная прил.3'!I63</f>
        <v>7</v>
      </c>
    </row>
    <row r="62" spans="1:9" s="48" customFormat="1" ht="19.5" customHeight="1" thickBot="1">
      <c r="A62" s="46" t="s">
        <v>60</v>
      </c>
      <c r="B62" s="218" t="s">
        <v>10</v>
      </c>
      <c r="C62" s="261" t="s">
        <v>18</v>
      </c>
      <c r="D62" s="261"/>
      <c r="E62" s="261"/>
      <c r="F62" s="261"/>
      <c r="G62" s="261"/>
      <c r="H62" s="261"/>
      <c r="I62" s="239">
        <f>SUM(I63+I67+I71+I75)</f>
        <v>50</v>
      </c>
    </row>
    <row r="63" spans="1:9" s="37" customFormat="1" ht="17.25" customHeight="1" thickBot="1">
      <c r="A63" s="33" t="s">
        <v>61</v>
      </c>
      <c r="B63" s="11" t="s">
        <v>10</v>
      </c>
      <c r="C63" s="262" t="s">
        <v>18</v>
      </c>
      <c r="D63" s="262" t="s">
        <v>13</v>
      </c>
      <c r="E63" s="262"/>
      <c r="F63" s="262"/>
      <c r="G63" s="262"/>
      <c r="H63" s="262"/>
      <c r="I63" s="245">
        <f>SUM(I64)</f>
        <v>10</v>
      </c>
    </row>
    <row r="64" spans="1:9" ht="17.25" customHeight="1" thickBot="1">
      <c r="A64" s="69" t="s">
        <v>257</v>
      </c>
      <c r="B64" s="11" t="s">
        <v>10</v>
      </c>
      <c r="C64" s="263" t="s">
        <v>18</v>
      </c>
      <c r="D64" s="264" t="s">
        <v>13</v>
      </c>
      <c r="E64" s="264" t="s">
        <v>258</v>
      </c>
      <c r="F64" s="264" t="s">
        <v>16</v>
      </c>
      <c r="G64" s="264" t="s">
        <v>16</v>
      </c>
      <c r="H64" s="264"/>
      <c r="I64" s="288">
        <f>SUM(I65)</f>
        <v>10</v>
      </c>
    </row>
    <row r="65" spans="1:9" ht="17.25" customHeight="1" thickBot="1">
      <c r="A65" s="70" t="s">
        <v>260</v>
      </c>
      <c r="B65" s="11" t="s">
        <v>10</v>
      </c>
      <c r="C65" s="223" t="s">
        <v>18</v>
      </c>
      <c r="D65" s="224" t="s">
        <v>13</v>
      </c>
      <c r="E65" s="224" t="s">
        <v>91</v>
      </c>
      <c r="F65" s="224" t="s">
        <v>259</v>
      </c>
      <c r="G65" s="224" t="s">
        <v>43</v>
      </c>
      <c r="H65" s="224"/>
      <c r="I65" s="244">
        <f>SUM(I66)</f>
        <v>10</v>
      </c>
    </row>
    <row r="66" spans="1:9" s="55" customFormat="1" ht="17.25" customHeight="1" thickBot="1">
      <c r="A66" s="25" t="s">
        <v>296</v>
      </c>
      <c r="B66" s="11" t="s">
        <v>10</v>
      </c>
      <c r="C66" s="223" t="s">
        <v>18</v>
      </c>
      <c r="D66" s="224" t="s">
        <v>13</v>
      </c>
      <c r="E66" s="224" t="s">
        <v>91</v>
      </c>
      <c r="F66" s="236" t="s">
        <v>259</v>
      </c>
      <c r="G66" s="236" t="s">
        <v>43</v>
      </c>
      <c r="H66" s="265">
        <v>244</v>
      </c>
      <c r="I66" s="244">
        <f>'ведомственная прил.3'!I68</f>
        <v>10</v>
      </c>
    </row>
    <row r="67" spans="1:9" s="37" customFormat="1" ht="29.25" customHeight="1" thickBot="1">
      <c r="A67" s="33" t="s">
        <v>280</v>
      </c>
      <c r="B67" s="11" t="s">
        <v>10</v>
      </c>
      <c r="C67" s="262" t="s">
        <v>18</v>
      </c>
      <c r="D67" s="262" t="s">
        <v>63</v>
      </c>
      <c r="E67" s="262"/>
      <c r="F67" s="262"/>
      <c r="G67" s="262"/>
      <c r="H67" s="262"/>
      <c r="I67" s="245">
        <f>SUM(I68)</f>
        <v>10</v>
      </c>
    </row>
    <row r="68" spans="1:9" ht="27" customHeight="1" thickBot="1">
      <c r="A68" s="69" t="s">
        <v>283</v>
      </c>
      <c r="B68" s="11" t="s">
        <v>10</v>
      </c>
      <c r="C68" s="263" t="s">
        <v>18</v>
      </c>
      <c r="D68" s="264" t="s">
        <v>63</v>
      </c>
      <c r="E68" s="264" t="s">
        <v>281</v>
      </c>
      <c r="F68" s="264" t="s">
        <v>16</v>
      </c>
      <c r="G68" s="264" t="s">
        <v>16</v>
      </c>
      <c r="H68" s="264"/>
      <c r="I68" s="288">
        <f>SUM(I69)</f>
        <v>10</v>
      </c>
    </row>
    <row r="69" spans="1:9" ht="26.25" customHeight="1" thickBot="1">
      <c r="A69" s="70" t="s">
        <v>282</v>
      </c>
      <c r="B69" s="11" t="s">
        <v>10</v>
      </c>
      <c r="C69" s="223" t="s">
        <v>18</v>
      </c>
      <c r="D69" s="224" t="s">
        <v>63</v>
      </c>
      <c r="E69" s="224" t="s">
        <v>281</v>
      </c>
      <c r="F69" s="224" t="s">
        <v>11</v>
      </c>
      <c r="G69" s="224" t="s">
        <v>43</v>
      </c>
      <c r="H69" s="224"/>
      <c r="I69" s="244">
        <f>SUM(I70)</f>
        <v>10</v>
      </c>
    </row>
    <row r="70" spans="1:9" s="55" customFormat="1" ht="18.75" customHeight="1" thickBot="1">
      <c r="A70" s="25" t="s">
        <v>296</v>
      </c>
      <c r="B70" s="11" t="s">
        <v>10</v>
      </c>
      <c r="C70" s="223" t="s">
        <v>18</v>
      </c>
      <c r="D70" s="224" t="s">
        <v>63</v>
      </c>
      <c r="E70" s="224" t="s">
        <v>281</v>
      </c>
      <c r="F70" s="236" t="s">
        <v>11</v>
      </c>
      <c r="G70" s="236" t="s">
        <v>16</v>
      </c>
      <c r="H70" s="236" t="s">
        <v>291</v>
      </c>
      <c r="I70" s="244">
        <f>'ведомственная прил.3'!I72</f>
        <v>10</v>
      </c>
    </row>
    <row r="71" spans="1:9" s="37" customFormat="1" ht="17.25" customHeight="1" thickBot="1">
      <c r="A71" s="33" t="s">
        <v>264</v>
      </c>
      <c r="B71" s="11" t="s">
        <v>10</v>
      </c>
      <c r="C71" s="262" t="s">
        <v>18</v>
      </c>
      <c r="D71" s="262" t="s">
        <v>198</v>
      </c>
      <c r="E71" s="262"/>
      <c r="F71" s="262"/>
      <c r="G71" s="262"/>
      <c r="H71" s="262"/>
      <c r="I71" s="245">
        <f>SUM(I72)</f>
        <v>20</v>
      </c>
    </row>
    <row r="72" spans="1:9" ht="17.25" customHeight="1" thickBot="1">
      <c r="A72" s="69" t="s">
        <v>257</v>
      </c>
      <c r="B72" s="11" t="s">
        <v>10</v>
      </c>
      <c r="C72" s="263" t="s">
        <v>18</v>
      </c>
      <c r="D72" s="264" t="s">
        <v>198</v>
      </c>
      <c r="E72" s="264" t="s">
        <v>258</v>
      </c>
      <c r="F72" s="264" t="s">
        <v>16</v>
      </c>
      <c r="G72" s="264" t="s">
        <v>16</v>
      </c>
      <c r="H72" s="264"/>
      <c r="I72" s="288">
        <f>SUM(I73)</f>
        <v>20</v>
      </c>
    </row>
    <row r="73" spans="1:9" ht="26.25" customHeight="1" thickBot="1">
      <c r="A73" s="70" t="s">
        <v>267</v>
      </c>
      <c r="B73" s="11" t="s">
        <v>10</v>
      </c>
      <c r="C73" s="223" t="s">
        <v>18</v>
      </c>
      <c r="D73" s="224" t="s">
        <v>198</v>
      </c>
      <c r="E73" s="224" t="s">
        <v>91</v>
      </c>
      <c r="F73" s="224" t="s">
        <v>63</v>
      </c>
      <c r="G73" s="224" t="s">
        <v>43</v>
      </c>
      <c r="H73" s="224"/>
      <c r="I73" s="244">
        <f>SUM(I74)</f>
        <v>20</v>
      </c>
    </row>
    <row r="74" spans="1:9" s="55" customFormat="1" ht="16.5" customHeight="1" thickBot="1">
      <c r="A74" s="25" t="s">
        <v>296</v>
      </c>
      <c r="B74" s="11" t="s">
        <v>10</v>
      </c>
      <c r="C74" s="223" t="s">
        <v>18</v>
      </c>
      <c r="D74" s="224" t="s">
        <v>198</v>
      </c>
      <c r="E74" s="224" t="s">
        <v>91</v>
      </c>
      <c r="F74" s="236" t="s">
        <v>63</v>
      </c>
      <c r="G74" s="236" t="s">
        <v>16</v>
      </c>
      <c r="H74" s="265">
        <v>244</v>
      </c>
      <c r="I74" s="244">
        <f>'ведомственная прил.3'!I76</f>
        <v>20</v>
      </c>
    </row>
    <row r="75" spans="1:9" s="37" customFormat="1" ht="29.25" customHeight="1" thickBot="1">
      <c r="A75" s="33" t="s">
        <v>265</v>
      </c>
      <c r="B75" s="11" t="s">
        <v>10</v>
      </c>
      <c r="C75" s="262" t="s">
        <v>18</v>
      </c>
      <c r="D75" s="262" t="s">
        <v>263</v>
      </c>
      <c r="E75" s="262"/>
      <c r="F75" s="262"/>
      <c r="G75" s="262"/>
      <c r="H75" s="262"/>
      <c r="I75" s="245">
        <f>SUM(I76)</f>
        <v>10</v>
      </c>
    </row>
    <row r="76" spans="1:9" ht="17.25" customHeight="1" thickBot="1">
      <c r="A76" s="69" t="s">
        <v>257</v>
      </c>
      <c r="B76" s="11" t="s">
        <v>10</v>
      </c>
      <c r="C76" s="263" t="s">
        <v>18</v>
      </c>
      <c r="D76" s="264" t="s">
        <v>263</v>
      </c>
      <c r="E76" s="264" t="s">
        <v>258</v>
      </c>
      <c r="F76" s="264" t="s">
        <v>16</v>
      </c>
      <c r="G76" s="264" t="s">
        <v>16</v>
      </c>
      <c r="H76" s="264"/>
      <c r="I76" s="288">
        <f>SUM(I77)</f>
        <v>10</v>
      </c>
    </row>
    <row r="77" spans="1:9" ht="26.25" customHeight="1" thickBot="1">
      <c r="A77" s="70" t="s">
        <v>266</v>
      </c>
      <c r="B77" s="11" t="s">
        <v>10</v>
      </c>
      <c r="C77" s="223" t="s">
        <v>18</v>
      </c>
      <c r="D77" s="224" t="s">
        <v>263</v>
      </c>
      <c r="E77" s="224" t="s">
        <v>91</v>
      </c>
      <c r="F77" s="224" t="s">
        <v>259</v>
      </c>
      <c r="G77" s="224" t="s">
        <v>43</v>
      </c>
      <c r="H77" s="224"/>
      <c r="I77" s="244">
        <f>SUM(I78)</f>
        <v>10</v>
      </c>
    </row>
    <row r="78" spans="1:9" s="55" customFormat="1" ht="18.75" customHeight="1" thickBot="1">
      <c r="A78" s="25" t="s">
        <v>296</v>
      </c>
      <c r="B78" s="11" t="s">
        <v>10</v>
      </c>
      <c r="C78" s="223" t="s">
        <v>18</v>
      </c>
      <c r="D78" s="224" t="s">
        <v>263</v>
      </c>
      <c r="E78" s="224" t="s">
        <v>91</v>
      </c>
      <c r="F78" s="236" t="s">
        <v>259</v>
      </c>
      <c r="G78" s="236" t="s">
        <v>11</v>
      </c>
      <c r="H78" s="265">
        <v>244</v>
      </c>
      <c r="I78" s="244">
        <f>'ведомственная прил.3'!I80</f>
        <v>10</v>
      </c>
    </row>
    <row r="79" spans="1:9" s="48" customFormat="1" ht="3.75" customHeight="1" hidden="1" thickBot="1">
      <c r="A79" s="281" t="s">
        <v>65</v>
      </c>
      <c r="B79" s="261" t="s">
        <v>10</v>
      </c>
      <c r="C79" s="261" t="s">
        <v>22</v>
      </c>
      <c r="D79" s="261"/>
      <c r="E79" s="261"/>
      <c r="F79" s="261"/>
      <c r="G79" s="261"/>
      <c r="H79" s="261"/>
      <c r="I79" s="239">
        <f>SUM(I88+I83+I91+I95+I80)</f>
        <v>0</v>
      </c>
    </row>
    <row r="80" spans="1:10" s="37" customFormat="1" ht="0.75" customHeight="1" hidden="1" thickBot="1">
      <c r="A80" s="33" t="s">
        <v>66</v>
      </c>
      <c r="B80" s="11" t="s">
        <v>10</v>
      </c>
      <c r="C80" s="63" t="s">
        <v>22</v>
      </c>
      <c r="D80" s="63" t="s">
        <v>13</v>
      </c>
      <c r="E80" s="63"/>
      <c r="F80" s="63"/>
      <c r="G80" s="63"/>
      <c r="H80" s="63"/>
      <c r="I80" s="201">
        <f>SUM(I81)</f>
        <v>0</v>
      </c>
      <c r="J80" s="64">
        <v>0</v>
      </c>
    </row>
    <row r="81" spans="1:9" ht="35.25" customHeight="1" hidden="1" thickBot="1">
      <c r="A81" s="18" t="s">
        <v>67</v>
      </c>
      <c r="B81" s="11" t="s">
        <v>10</v>
      </c>
      <c r="C81" s="65" t="s">
        <v>22</v>
      </c>
      <c r="D81" s="65" t="s">
        <v>13</v>
      </c>
      <c r="E81" s="20" t="s">
        <v>68</v>
      </c>
      <c r="F81" s="66" t="s">
        <v>43</v>
      </c>
      <c r="G81" s="66" t="s">
        <v>16</v>
      </c>
      <c r="H81" s="65"/>
      <c r="I81" s="198">
        <f>SUM(I82)</f>
        <v>0</v>
      </c>
    </row>
    <row r="82" spans="1:9" ht="19.5" customHeight="1" hidden="1" thickBot="1">
      <c r="A82" s="51" t="s">
        <v>69</v>
      </c>
      <c r="B82" s="11" t="s">
        <v>10</v>
      </c>
      <c r="C82" s="67" t="s">
        <v>22</v>
      </c>
      <c r="D82" s="67" t="s">
        <v>13</v>
      </c>
      <c r="E82" s="52" t="s">
        <v>68</v>
      </c>
      <c r="F82" s="53" t="s">
        <v>16</v>
      </c>
      <c r="G82" s="52" t="s">
        <v>16</v>
      </c>
      <c r="H82" s="67" t="s">
        <v>70</v>
      </c>
      <c r="I82" s="213"/>
    </row>
    <row r="83" spans="1:10" s="37" customFormat="1" ht="18.75" customHeight="1" hidden="1" thickBot="1">
      <c r="A83" s="33" t="s">
        <v>71</v>
      </c>
      <c r="B83" s="11" t="s">
        <v>10</v>
      </c>
      <c r="C83" s="63" t="s">
        <v>22</v>
      </c>
      <c r="D83" s="63" t="s">
        <v>72</v>
      </c>
      <c r="E83" s="63"/>
      <c r="F83" s="63"/>
      <c r="G83" s="63"/>
      <c r="H83" s="63"/>
      <c r="I83" s="201">
        <f>SUM(I86+I84)</f>
        <v>0</v>
      </c>
      <c r="J83" s="64">
        <v>0</v>
      </c>
    </row>
    <row r="84" spans="1:9" ht="6" customHeight="1" hidden="1" thickBot="1">
      <c r="A84" s="18" t="s">
        <v>73</v>
      </c>
      <c r="B84" s="11" t="s">
        <v>10</v>
      </c>
      <c r="C84" s="65" t="s">
        <v>22</v>
      </c>
      <c r="D84" s="65" t="s">
        <v>72</v>
      </c>
      <c r="E84" s="20" t="s">
        <v>74</v>
      </c>
      <c r="F84" s="66" t="s">
        <v>43</v>
      </c>
      <c r="G84" s="66" t="s">
        <v>16</v>
      </c>
      <c r="H84" s="65"/>
      <c r="I84" s="198">
        <f>SUM(I85)</f>
        <v>0</v>
      </c>
    </row>
    <row r="85" spans="1:9" ht="21" customHeight="1" hidden="1" thickBot="1">
      <c r="A85" s="51" t="s">
        <v>75</v>
      </c>
      <c r="B85" s="11" t="s">
        <v>10</v>
      </c>
      <c r="C85" s="67" t="s">
        <v>22</v>
      </c>
      <c r="D85" s="67" t="s">
        <v>72</v>
      </c>
      <c r="E85" s="52" t="s">
        <v>74</v>
      </c>
      <c r="F85" s="53" t="s">
        <v>16</v>
      </c>
      <c r="G85" s="52" t="s">
        <v>16</v>
      </c>
      <c r="H85" s="67" t="s">
        <v>76</v>
      </c>
      <c r="I85" s="213"/>
    </row>
    <row r="86" spans="1:9" ht="27.75" customHeight="1" hidden="1" thickBot="1">
      <c r="A86" s="18" t="s">
        <v>77</v>
      </c>
      <c r="B86" s="11" t="s">
        <v>10</v>
      </c>
      <c r="C86" s="65" t="s">
        <v>22</v>
      </c>
      <c r="D86" s="65" t="s">
        <v>28</v>
      </c>
      <c r="E86" s="20" t="s">
        <v>64</v>
      </c>
      <c r="F86" s="66" t="s">
        <v>43</v>
      </c>
      <c r="G86" s="66" t="s">
        <v>16</v>
      </c>
      <c r="H86" s="65"/>
      <c r="I86" s="198">
        <f>SUM(I87)</f>
        <v>0</v>
      </c>
    </row>
    <row r="87" spans="1:9" ht="27" customHeight="1" hidden="1" thickBot="1">
      <c r="A87" s="51" t="s">
        <v>78</v>
      </c>
      <c r="B87" s="11" t="s">
        <v>10</v>
      </c>
      <c r="C87" s="67" t="s">
        <v>22</v>
      </c>
      <c r="D87" s="67" t="s">
        <v>28</v>
      </c>
      <c r="E87" s="52" t="s">
        <v>64</v>
      </c>
      <c r="F87" s="53" t="s">
        <v>16</v>
      </c>
      <c r="G87" s="52" t="s">
        <v>16</v>
      </c>
      <c r="H87" s="67" t="s">
        <v>79</v>
      </c>
      <c r="I87" s="213"/>
    </row>
    <row r="88" spans="1:10" s="37" customFormat="1" ht="20.25" customHeight="1" hidden="1" thickBot="1">
      <c r="A88" s="13" t="s">
        <v>80</v>
      </c>
      <c r="B88" s="11" t="s">
        <v>10</v>
      </c>
      <c r="C88" s="14" t="s">
        <v>22</v>
      </c>
      <c r="D88" s="15" t="s">
        <v>81</v>
      </c>
      <c r="E88" s="15"/>
      <c r="F88" s="15"/>
      <c r="G88" s="15"/>
      <c r="H88" s="15"/>
      <c r="I88" s="203">
        <f>SUM(I89)</f>
        <v>0</v>
      </c>
      <c r="J88" s="64"/>
    </row>
    <row r="89" spans="1:10" ht="13.5" customHeight="1" hidden="1" thickBot="1">
      <c r="A89" s="18" t="s">
        <v>82</v>
      </c>
      <c r="B89" s="11" t="s">
        <v>10</v>
      </c>
      <c r="C89" s="19" t="s">
        <v>22</v>
      </c>
      <c r="D89" s="20" t="s">
        <v>81</v>
      </c>
      <c r="E89" s="20" t="s">
        <v>83</v>
      </c>
      <c r="F89" s="66" t="s">
        <v>16</v>
      </c>
      <c r="G89" s="66" t="s">
        <v>16</v>
      </c>
      <c r="H89" s="20"/>
      <c r="I89" s="198">
        <f>SUM(I90)</f>
        <v>0</v>
      </c>
      <c r="J89" s="68"/>
    </row>
    <row r="90" spans="1:10" ht="15" customHeight="1" hidden="1" thickBot="1">
      <c r="A90" s="22" t="s">
        <v>84</v>
      </c>
      <c r="B90" s="11" t="s">
        <v>10</v>
      </c>
      <c r="C90" s="23" t="s">
        <v>22</v>
      </c>
      <c r="D90" s="24" t="s">
        <v>81</v>
      </c>
      <c r="E90" s="24" t="s">
        <v>83</v>
      </c>
      <c r="F90" s="38" t="s">
        <v>16</v>
      </c>
      <c r="G90" s="38" t="s">
        <v>16</v>
      </c>
      <c r="H90" s="24" t="s">
        <v>85</v>
      </c>
      <c r="I90" s="200"/>
      <c r="J90" s="68"/>
    </row>
    <row r="91" spans="1:9" s="37" customFormat="1" ht="17.25" customHeight="1" hidden="1" thickBot="1">
      <c r="A91" s="33" t="s">
        <v>86</v>
      </c>
      <c r="B91" s="11" t="s">
        <v>10</v>
      </c>
      <c r="C91" s="34" t="s">
        <v>22</v>
      </c>
      <c r="D91" s="35" t="s">
        <v>63</v>
      </c>
      <c r="E91" s="35"/>
      <c r="F91" s="35"/>
      <c r="G91" s="35"/>
      <c r="H91" s="35"/>
      <c r="I91" s="201">
        <f>SUM(I92)</f>
        <v>0</v>
      </c>
    </row>
    <row r="92" spans="1:9" ht="18" customHeight="1" hidden="1" thickBot="1">
      <c r="A92" s="18" t="s">
        <v>87</v>
      </c>
      <c r="B92" s="11" t="s">
        <v>10</v>
      </c>
      <c r="C92" s="19" t="s">
        <v>22</v>
      </c>
      <c r="D92" s="20" t="s">
        <v>63</v>
      </c>
      <c r="E92" s="20">
        <v>330</v>
      </c>
      <c r="F92" s="20" t="s">
        <v>16</v>
      </c>
      <c r="G92" s="20" t="s">
        <v>16</v>
      </c>
      <c r="H92" s="20"/>
      <c r="I92" s="198">
        <f>SUM(I93)</f>
        <v>0</v>
      </c>
    </row>
    <row r="93" spans="1:9" ht="17.25" customHeight="1" hidden="1" thickBot="1">
      <c r="A93" s="22" t="s">
        <v>88</v>
      </c>
      <c r="B93" s="11" t="s">
        <v>10</v>
      </c>
      <c r="C93" s="23" t="s">
        <v>22</v>
      </c>
      <c r="D93" s="24" t="s">
        <v>63</v>
      </c>
      <c r="E93" s="24">
        <v>330</v>
      </c>
      <c r="F93" s="24" t="s">
        <v>16</v>
      </c>
      <c r="G93" s="24" t="s">
        <v>16</v>
      </c>
      <c r="H93" s="24" t="s">
        <v>89</v>
      </c>
      <c r="I93" s="200"/>
    </row>
    <row r="94" spans="1:9" ht="18.75" hidden="1" thickBot="1">
      <c r="A94" s="280" t="s">
        <v>65</v>
      </c>
      <c r="B94" s="261" t="s">
        <v>10</v>
      </c>
      <c r="C94" s="256" t="s">
        <v>22</v>
      </c>
      <c r="D94" s="283"/>
      <c r="E94" s="283"/>
      <c r="F94" s="283"/>
      <c r="G94" s="283"/>
      <c r="H94" s="283"/>
      <c r="I94" s="250">
        <f>SUM(I97)</f>
        <v>0</v>
      </c>
    </row>
    <row r="95" spans="1:9" s="37" customFormat="1" ht="18" customHeight="1" hidden="1" thickBot="1">
      <c r="A95" s="33" t="s">
        <v>90</v>
      </c>
      <c r="B95" s="11" t="s">
        <v>10</v>
      </c>
      <c r="C95" s="262" t="s">
        <v>22</v>
      </c>
      <c r="D95" s="262" t="s">
        <v>48</v>
      </c>
      <c r="E95" s="262"/>
      <c r="F95" s="262"/>
      <c r="G95" s="262"/>
      <c r="H95" s="262"/>
      <c r="I95" s="245">
        <f>I96</f>
        <v>0</v>
      </c>
    </row>
    <row r="96" spans="1:9" ht="17.25" customHeight="1" hidden="1" thickBot="1">
      <c r="A96" s="69" t="s">
        <v>279</v>
      </c>
      <c r="B96" s="11" t="s">
        <v>10</v>
      </c>
      <c r="C96" s="263" t="s">
        <v>22</v>
      </c>
      <c r="D96" s="264" t="s">
        <v>48</v>
      </c>
      <c r="E96" s="264" t="s">
        <v>276</v>
      </c>
      <c r="F96" s="264" t="s">
        <v>16</v>
      </c>
      <c r="G96" s="264" t="s">
        <v>16</v>
      </c>
      <c r="H96" s="264"/>
      <c r="I96" s="288">
        <f>I97</f>
        <v>0</v>
      </c>
    </row>
    <row r="97" spans="1:9" ht="16.5" customHeight="1" hidden="1" thickBot="1">
      <c r="A97" s="70" t="s">
        <v>84</v>
      </c>
      <c r="B97" s="11" t="s">
        <v>10</v>
      </c>
      <c r="C97" s="223" t="s">
        <v>22</v>
      </c>
      <c r="D97" s="224" t="s">
        <v>48</v>
      </c>
      <c r="E97" s="224" t="s">
        <v>276</v>
      </c>
      <c r="F97" s="224" t="s">
        <v>18</v>
      </c>
      <c r="G97" s="224" t="s">
        <v>16</v>
      </c>
      <c r="H97" s="224"/>
      <c r="I97" s="244">
        <f>I98</f>
        <v>0</v>
      </c>
    </row>
    <row r="98" spans="1:9" ht="18" customHeight="1" hidden="1" thickBot="1">
      <c r="A98" s="71" t="s">
        <v>19</v>
      </c>
      <c r="B98" s="11" t="s">
        <v>10</v>
      </c>
      <c r="C98" s="223" t="s">
        <v>22</v>
      </c>
      <c r="D98" s="224" t="s">
        <v>48</v>
      </c>
      <c r="E98" s="224" t="s">
        <v>276</v>
      </c>
      <c r="F98" s="236" t="s">
        <v>18</v>
      </c>
      <c r="G98" s="236" t="s">
        <v>43</v>
      </c>
      <c r="H98" s="265">
        <v>500</v>
      </c>
      <c r="I98" s="244"/>
    </row>
    <row r="99" spans="1:9" ht="15.75" customHeight="1" hidden="1" thickBot="1">
      <c r="A99" s="39"/>
      <c r="B99" s="11" t="s">
        <v>10</v>
      </c>
      <c r="C99" s="40"/>
      <c r="D99" s="41"/>
      <c r="E99" s="41"/>
      <c r="F99" s="41"/>
      <c r="G99" s="41"/>
      <c r="H99" s="41"/>
      <c r="I99" s="211"/>
    </row>
    <row r="100" spans="1:9" s="48" customFormat="1" ht="20.25" customHeight="1" thickBot="1">
      <c r="A100" s="281" t="s">
        <v>92</v>
      </c>
      <c r="B100" s="261" t="s">
        <v>10</v>
      </c>
      <c r="C100" s="266" t="s">
        <v>28</v>
      </c>
      <c r="D100" s="266"/>
      <c r="E100" s="266"/>
      <c r="F100" s="266"/>
      <c r="G100" s="266"/>
      <c r="H100" s="266"/>
      <c r="I100" s="239">
        <f>SUM(I101+I119)</f>
        <v>4160</v>
      </c>
    </row>
    <row r="101" spans="1:9" s="75" customFormat="1" ht="16.5" customHeight="1" thickBot="1">
      <c r="A101" s="13" t="s">
        <v>93</v>
      </c>
      <c r="B101" s="11" t="s">
        <v>10</v>
      </c>
      <c r="C101" s="267" t="s">
        <v>28</v>
      </c>
      <c r="D101" s="267" t="s">
        <v>11</v>
      </c>
      <c r="E101" s="268"/>
      <c r="F101" s="268"/>
      <c r="G101" s="268"/>
      <c r="H101" s="268"/>
      <c r="I101" s="249">
        <f>SUM(I107+I103)</f>
        <v>2000</v>
      </c>
    </row>
    <row r="102" spans="1:9" s="77" customFormat="1" ht="16.5" hidden="1" thickBot="1">
      <c r="A102" s="76" t="s">
        <v>94</v>
      </c>
      <c r="B102" s="11" t="s">
        <v>10</v>
      </c>
      <c r="C102" s="269" t="s">
        <v>28</v>
      </c>
      <c r="D102" s="269" t="s">
        <v>11</v>
      </c>
      <c r="E102" s="222" t="s">
        <v>95</v>
      </c>
      <c r="F102" s="222" t="s">
        <v>81</v>
      </c>
      <c r="G102" s="222" t="s">
        <v>16</v>
      </c>
      <c r="H102" s="269"/>
      <c r="I102" s="242">
        <f>SUM(I103)</f>
        <v>1040</v>
      </c>
    </row>
    <row r="103" spans="1:9" s="77" customFormat="1" ht="17.25" customHeight="1" thickBot="1">
      <c r="A103" s="76" t="s">
        <v>270</v>
      </c>
      <c r="B103" s="11" t="s">
        <v>10</v>
      </c>
      <c r="C103" s="269" t="s">
        <v>28</v>
      </c>
      <c r="D103" s="269" t="s">
        <v>11</v>
      </c>
      <c r="E103" s="222" t="s">
        <v>272</v>
      </c>
      <c r="F103" s="222" t="s">
        <v>16</v>
      </c>
      <c r="G103" s="222" t="s">
        <v>16</v>
      </c>
      <c r="H103" s="269"/>
      <c r="I103" s="242">
        <f>I104</f>
        <v>1040</v>
      </c>
    </row>
    <row r="104" spans="1:9" s="77" customFormat="1" ht="17.25" customHeight="1" thickBot="1">
      <c r="A104" s="78" t="s">
        <v>271</v>
      </c>
      <c r="B104" s="11" t="s">
        <v>10</v>
      </c>
      <c r="C104" s="224" t="s">
        <v>28</v>
      </c>
      <c r="D104" s="224" t="s">
        <v>11</v>
      </c>
      <c r="E104" s="224" t="s">
        <v>272</v>
      </c>
      <c r="F104" s="236" t="s">
        <v>18</v>
      </c>
      <c r="G104" s="236" t="s">
        <v>16</v>
      </c>
      <c r="H104" s="270"/>
      <c r="I104" s="243">
        <f>I105+I106</f>
        <v>1040</v>
      </c>
    </row>
    <row r="105" spans="1:9" s="77" customFormat="1" ht="17.25" customHeight="1" thickBot="1">
      <c r="A105" s="25" t="s">
        <v>296</v>
      </c>
      <c r="B105" s="11" t="s">
        <v>10</v>
      </c>
      <c r="C105" s="260" t="s">
        <v>28</v>
      </c>
      <c r="D105" s="260" t="s">
        <v>11</v>
      </c>
      <c r="E105" s="260" t="s">
        <v>272</v>
      </c>
      <c r="F105" s="271" t="s">
        <v>18</v>
      </c>
      <c r="G105" s="271" t="s">
        <v>16</v>
      </c>
      <c r="H105" s="260" t="s">
        <v>291</v>
      </c>
      <c r="I105" s="244">
        <f>'ведомственная прил.3'!I107</f>
        <v>1000</v>
      </c>
    </row>
    <row r="106" spans="1:9" s="77" customFormat="1" ht="17.25" customHeight="1" thickBot="1">
      <c r="A106" s="25" t="s">
        <v>297</v>
      </c>
      <c r="B106" s="11" t="s">
        <v>10</v>
      </c>
      <c r="C106" s="260" t="s">
        <v>28</v>
      </c>
      <c r="D106" s="260" t="s">
        <v>11</v>
      </c>
      <c r="E106" s="260" t="s">
        <v>272</v>
      </c>
      <c r="F106" s="271" t="s">
        <v>18</v>
      </c>
      <c r="G106" s="271" t="s">
        <v>16</v>
      </c>
      <c r="H106" s="260" t="s">
        <v>292</v>
      </c>
      <c r="I106" s="244">
        <f>'ведомственная прил.3'!I108</f>
        <v>40</v>
      </c>
    </row>
    <row r="107" spans="1:9" s="77" customFormat="1" ht="16.5" thickBot="1">
      <c r="A107" s="69" t="s">
        <v>257</v>
      </c>
      <c r="B107" s="11" t="s">
        <v>10</v>
      </c>
      <c r="C107" s="269" t="s">
        <v>28</v>
      </c>
      <c r="D107" s="269" t="s">
        <v>11</v>
      </c>
      <c r="E107" s="222" t="s">
        <v>91</v>
      </c>
      <c r="F107" s="222" t="s">
        <v>16</v>
      </c>
      <c r="G107" s="222" t="s">
        <v>16</v>
      </c>
      <c r="H107" s="269"/>
      <c r="I107" s="242">
        <f>I108</f>
        <v>960</v>
      </c>
    </row>
    <row r="108" spans="1:9" s="77" customFormat="1" ht="26.25" thickBot="1">
      <c r="A108" s="70" t="s">
        <v>268</v>
      </c>
      <c r="B108" s="11" t="s">
        <v>10</v>
      </c>
      <c r="C108" s="224" t="s">
        <v>28</v>
      </c>
      <c r="D108" s="224" t="s">
        <v>11</v>
      </c>
      <c r="E108" s="224" t="s">
        <v>91</v>
      </c>
      <c r="F108" s="236" t="s">
        <v>18</v>
      </c>
      <c r="G108" s="236" t="s">
        <v>16</v>
      </c>
      <c r="H108" s="270"/>
      <c r="I108" s="243">
        <f>I109</f>
        <v>960</v>
      </c>
    </row>
    <row r="109" spans="1:9" s="37" customFormat="1" ht="15.75" customHeight="1" thickBot="1">
      <c r="A109" s="25" t="s">
        <v>296</v>
      </c>
      <c r="B109" s="11" t="s">
        <v>10</v>
      </c>
      <c r="C109" s="260" t="s">
        <v>28</v>
      </c>
      <c r="D109" s="260" t="s">
        <v>11</v>
      </c>
      <c r="E109" s="260" t="s">
        <v>91</v>
      </c>
      <c r="F109" s="271" t="s">
        <v>18</v>
      </c>
      <c r="G109" s="271" t="s">
        <v>16</v>
      </c>
      <c r="H109" s="260" t="s">
        <v>291</v>
      </c>
      <c r="I109" s="244">
        <f>'ведомственная прил.3'!I111</f>
        <v>960</v>
      </c>
    </row>
    <row r="110" spans="1:9" s="37" customFormat="1" ht="18" customHeight="1" hidden="1" thickBot="1">
      <c r="A110" s="33" t="s">
        <v>98</v>
      </c>
      <c r="B110" s="11" t="s">
        <v>10</v>
      </c>
      <c r="C110" s="225" t="s">
        <v>28</v>
      </c>
      <c r="D110" s="226" t="s">
        <v>13</v>
      </c>
      <c r="E110" s="226"/>
      <c r="F110" s="226"/>
      <c r="G110" s="226"/>
      <c r="H110" s="226"/>
      <c r="I110" s="245">
        <f>SUM(I113)</f>
        <v>2990</v>
      </c>
    </row>
    <row r="111" spans="1:9" s="37" customFormat="1" ht="23.25" customHeight="1" hidden="1" thickBot="1">
      <c r="A111" s="33" t="s">
        <v>99</v>
      </c>
      <c r="B111" s="11" t="s">
        <v>10</v>
      </c>
      <c r="C111" s="225" t="s">
        <v>28</v>
      </c>
      <c r="D111" s="226" t="s">
        <v>13</v>
      </c>
      <c r="E111" s="226" t="s">
        <v>100</v>
      </c>
      <c r="F111" s="226" t="s">
        <v>16</v>
      </c>
      <c r="G111" s="226" t="s">
        <v>16</v>
      </c>
      <c r="H111" s="226"/>
      <c r="I111" s="245"/>
    </row>
    <row r="112" spans="1:9" ht="24.75" customHeight="1" hidden="1" thickBot="1">
      <c r="A112" s="33" t="s">
        <v>98</v>
      </c>
      <c r="B112" s="11" t="s">
        <v>10</v>
      </c>
      <c r="C112" s="225" t="s">
        <v>28</v>
      </c>
      <c r="D112" s="226" t="s">
        <v>13</v>
      </c>
      <c r="E112" s="226"/>
      <c r="F112" s="226"/>
      <c r="G112" s="226"/>
      <c r="H112" s="226"/>
      <c r="I112" s="245">
        <f>SUM(I115)</f>
        <v>2990</v>
      </c>
    </row>
    <row r="113" spans="1:9" ht="25.5" customHeight="1" hidden="1" thickBot="1">
      <c r="A113" s="82" t="s">
        <v>101</v>
      </c>
      <c r="B113" s="11" t="s">
        <v>10</v>
      </c>
      <c r="C113" s="222" t="s">
        <v>28</v>
      </c>
      <c r="D113" s="222" t="s">
        <v>13</v>
      </c>
      <c r="E113" s="222" t="s">
        <v>102</v>
      </c>
      <c r="F113" s="269" t="s">
        <v>16</v>
      </c>
      <c r="G113" s="269" t="s">
        <v>16</v>
      </c>
      <c r="H113" s="272"/>
      <c r="I113" s="242">
        <f>I114</f>
        <v>2990</v>
      </c>
    </row>
    <row r="114" spans="1:9" ht="24" customHeight="1" hidden="1" thickBot="1">
      <c r="A114" s="82" t="s">
        <v>101</v>
      </c>
      <c r="B114" s="11" t="s">
        <v>10</v>
      </c>
      <c r="C114" s="222" t="s">
        <v>28</v>
      </c>
      <c r="D114" s="222" t="s">
        <v>13</v>
      </c>
      <c r="E114" s="222" t="s">
        <v>102</v>
      </c>
      <c r="F114" s="269" t="s">
        <v>16</v>
      </c>
      <c r="G114" s="269" t="s">
        <v>16</v>
      </c>
      <c r="H114" s="272"/>
      <c r="I114" s="242">
        <f>I115</f>
        <v>2990</v>
      </c>
    </row>
    <row r="115" spans="1:9" ht="20.25" customHeight="1" hidden="1" thickBot="1">
      <c r="A115" s="84" t="s">
        <v>103</v>
      </c>
      <c r="B115" s="11" t="s">
        <v>10</v>
      </c>
      <c r="C115" s="224" t="s">
        <v>28</v>
      </c>
      <c r="D115" s="224" t="s">
        <v>13</v>
      </c>
      <c r="E115" s="224" t="s">
        <v>102</v>
      </c>
      <c r="F115" s="236" t="s">
        <v>28</v>
      </c>
      <c r="G115" s="236" t="s">
        <v>16</v>
      </c>
      <c r="H115" s="226"/>
      <c r="I115" s="253">
        <f>I116</f>
        <v>2990</v>
      </c>
    </row>
    <row r="116" spans="1:9" s="77" customFormat="1" ht="21" customHeight="1" hidden="1" thickBot="1">
      <c r="A116" s="33" t="s">
        <v>104</v>
      </c>
      <c r="B116" s="11" t="s">
        <v>10</v>
      </c>
      <c r="C116" s="225" t="s">
        <v>28</v>
      </c>
      <c r="D116" s="226" t="s">
        <v>18</v>
      </c>
      <c r="E116" s="226"/>
      <c r="F116" s="226"/>
      <c r="G116" s="226"/>
      <c r="H116" s="226"/>
      <c r="I116" s="245">
        <f>I117</f>
        <v>2990</v>
      </c>
    </row>
    <row r="117" spans="1:9" s="77" customFormat="1" ht="25.5" customHeight="1" hidden="1" thickBot="1">
      <c r="A117" s="18" t="s">
        <v>104</v>
      </c>
      <c r="B117" s="11" t="s">
        <v>10</v>
      </c>
      <c r="C117" s="273" t="s">
        <v>28</v>
      </c>
      <c r="D117" s="222" t="s">
        <v>18</v>
      </c>
      <c r="E117" s="222" t="s">
        <v>105</v>
      </c>
      <c r="F117" s="222" t="s">
        <v>16</v>
      </c>
      <c r="G117" s="222" t="s">
        <v>16</v>
      </c>
      <c r="H117" s="222"/>
      <c r="I117" s="242">
        <f>SUM(I122,I134,I127,I129,I135)</f>
        <v>2990</v>
      </c>
    </row>
    <row r="118" spans="1:9" s="77" customFormat="1" ht="14.25" customHeight="1" hidden="1" thickBot="1">
      <c r="A118" s="25" t="s">
        <v>19</v>
      </c>
      <c r="B118" s="11" t="s">
        <v>10</v>
      </c>
      <c r="C118" s="260" t="s">
        <v>28</v>
      </c>
      <c r="D118" s="260" t="s">
        <v>13</v>
      </c>
      <c r="E118" s="260" t="s">
        <v>102</v>
      </c>
      <c r="F118" s="271" t="s">
        <v>28</v>
      </c>
      <c r="G118" s="271" t="s">
        <v>16</v>
      </c>
      <c r="H118" s="260" t="s">
        <v>20</v>
      </c>
      <c r="I118" s="253"/>
    </row>
    <row r="119" spans="1:9" s="77" customFormat="1" ht="16.5" thickBot="1">
      <c r="A119" s="33" t="s">
        <v>104</v>
      </c>
      <c r="B119" s="11"/>
      <c r="C119" s="225" t="s">
        <v>28</v>
      </c>
      <c r="D119" s="226" t="s">
        <v>18</v>
      </c>
      <c r="E119" s="226"/>
      <c r="F119" s="226"/>
      <c r="G119" s="226"/>
      <c r="H119" s="226"/>
      <c r="I119" s="245">
        <f>I122+I120</f>
        <v>2160</v>
      </c>
    </row>
    <row r="120" spans="1:9" s="77" customFormat="1" ht="27" customHeight="1" hidden="1" thickBot="1">
      <c r="A120" s="22" t="s">
        <v>277</v>
      </c>
      <c r="B120" s="11"/>
      <c r="C120" s="224" t="s">
        <v>28</v>
      </c>
      <c r="D120" s="224" t="s">
        <v>18</v>
      </c>
      <c r="E120" s="224" t="s">
        <v>276</v>
      </c>
      <c r="F120" s="236" t="s">
        <v>22</v>
      </c>
      <c r="G120" s="236" t="s">
        <v>16</v>
      </c>
      <c r="H120" s="270"/>
      <c r="I120" s="243">
        <f>I121</f>
        <v>0</v>
      </c>
    </row>
    <row r="121" spans="1:9" s="77" customFormat="1" ht="18.75" customHeight="1" hidden="1" thickBot="1">
      <c r="A121" s="25" t="s">
        <v>158</v>
      </c>
      <c r="B121" s="11"/>
      <c r="C121" s="260" t="s">
        <v>28</v>
      </c>
      <c r="D121" s="260" t="s">
        <v>18</v>
      </c>
      <c r="E121" s="260" t="s">
        <v>276</v>
      </c>
      <c r="F121" s="271" t="s">
        <v>22</v>
      </c>
      <c r="G121" s="271" t="s">
        <v>16</v>
      </c>
      <c r="H121" s="260" t="s">
        <v>20</v>
      </c>
      <c r="I121" s="244"/>
    </row>
    <row r="122" spans="1:9" s="77" customFormat="1" ht="16.5" thickBot="1">
      <c r="A122" s="18" t="s">
        <v>104</v>
      </c>
      <c r="B122" s="11"/>
      <c r="C122" s="273" t="s">
        <v>28</v>
      </c>
      <c r="D122" s="222" t="s">
        <v>18</v>
      </c>
      <c r="E122" s="222" t="s">
        <v>105</v>
      </c>
      <c r="F122" s="222" t="s">
        <v>16</v>
      </c>
      <c r="G122" s="222" t="s">
        <v>16</v>
      </c>
      <c r="H122" s="222"/>
      <c r="I122" s="242">
        <f>I123+I126+I132</f>
        <v>2160</v>
      </c>
    </row>
    <row r="123" spans="1:9" s="77" customFormat="1" ht="16.5" thickBot="1">
      <c r="A123" s="78" t="s">
        <v>106</v>
      </c>
      <c r="B123" s="11"/>
      <c r="C123" s="274" t="s">
        <v>28</v>
      </c>
      <c r="D123" s="224" t="s">
        <v>18</v>
      </c>
      <c r="E123" s="224" t="s">
        <v>105</v>
      </c>
      <c r="F123" s="224" t="s">
        <v>11</v>
      </c>
      <c r="G123" s="224" t="s">
        <v>16</v>
      </c>
      <c r="H123" s="224"/>
      <c r="I123" s="244">
        <f>I124+I125</f>
        <v>1000</v>
      </c>
    </row>
    <row r="124" spans="1:9" s="77" customFormat="1" ht="16.5" thickBot="1">
      <c r="A124" s="25" t="s">
        <v>296</v>
      </c>
      <c r="B124" s="11"/>
      <c r="C124" s="229" t="s">
        <v>28</v>
      </c>
      <c r="D124" s="260" t="s">
        <v>18</v>
      </c>
      <c r="E124" s="260" t="s">
        <v>105</v>
      </c>
      <c r="F124" s="260" t="s">
        <v>11</v>
      </c>
      <c r="G124" s="260" t="s">
        <v>16</v>
      </c>
      <c r="H124" s="260" t="s">
        <v>291</v>
      </c>
      <c r="I124" s="244">
        <f>'ведомственная прил.3'!I124</f>
        <v>200</v>
      </c>
    </row>
    <row r="125" spans="1:9" s="77" customFormat="1" ht="16.5" thickBot="1">
      <c r="A125" s="25" t="s">
        <v>298</v>
      </c>
      <c r="B125" s="11"/>
      <c r="C125" s="229" t="s">
        <v>28</v>
      </c>
      <c r="D125" s="260" t="s">
        <v>18</v>
      </c>
      <c r="E125" s="260" t="s">
        <v>105</v>
      </c>
      <c r="F125" s="260" t="s">
        <v>11</v>
      </c>
      <c r="G125" s="260" t="s">
        <v>16</v>
      </c>
      <c r="H125" s="260" t="s">
        <v>293</v>
      </c>
      <c r="I125" s="244">
        <f>'ведомственная прил.3'!I125</f>
        <v>800</v>
      </c>
    </row>
    <row r="126" spans="1:9" s="77" customFormat="1" ht="26.25" thickBot="1">
      <c r="A126" s="78" t="s">
        <v>107</v>
      </c>
      <c r="B126" s="11"/>
      <c r="C126" s="227" t="s">
        <v>28</v>
      </c>
      <c r="D126" s="227" t="s">
        <v>18</v>
      </c>
      <c r="E126" s="227" t="s">
        <v>105</v>
      </c>
      <c r="F126" s="275" t="s">
        <v>13</v>
      </c>
      <c r="G126" s="275" t="s">
        <v>16</v>
      </c>
      <c r="H126" s="227"/>
      <c r="I126" s="243">
        <f>I127</f>
        <v>740</v>
      </c>
    </row>
    <row r="127" spans="1:9" s="77" customFormat="1" ht="15.75" customHeight="1" thickBot="1">
      <c r="A127" s="25" t="s">
        <v>296</v>
      </c>
      <c r="B127" s="11"/>
      <c r="C127" s="227" t="s">
        <v>28</v>
      </c>
      <c r="D127" s="227" t="s">
        <v>18</v>
      </c>
      <c r="E127" s="227" t="s">
        <v>105</v>
      </c>
      <c r="F127" s="275" t="s">
        <v>13</v>
      </c>
      <c r="G127" s="275" t="s">
        <v>16</v>
      </c>
      <c r="H127" s="224" t="s">
        <v>291</v>
      </c>
      <c r="I127" s="244">
        <f>'ведомственная прил.3'!I129</f>
        <v>740</v>
      </c>
    </row>
    <row r="128" spans="1:9" s="77" customFormat="1" ht="16.5" hidden="1" thickBot="1">
      <c r="A128" s="88" t="s">
        <v>108</v>
      </c>
      <c r="B128" s="11"/>
      <c r="C128" s="227" t="s">
        <v>28</v>
      </c>
      <c r="D128" s="227" t="s">
        <v>18</v>
      </c>
      <c r="E128" s="227" t="s">
        <v>105</v>
      </c>
      <c r="F128" s="275" t="s">
        <v>18</v>
      </c>
      <c r="G128" s="275" t="s">
        <v>16</v>
      </c>
      <c r="H128" s="224"/>
      <c r="I128" s="244">
        <f>I129</f>
        <v>0</v>
      </c>
    </row>
    <row r="129" spans="1:9" s="77" customFormat="1" ht="15.75" customHeight="1" hidden="1" thickBot="1">
      <c r="A129" s="25" t="s">
        <v>19</v>
      </c>
      <c r="B129" s="11"/>
      <c r="C129" s="227" t="s">
        <v>28</v>
      </c>
      <c r="D129" s="227" t="s">
        <v>18</v>
      </c>
      <c r="E129" s="227" t="s">
        <v>105</v>
      </c>
      <c r="F129" s="275" t="s">
        <v>18</v>
      </c>
      <c r="G129" s="275" t="s">
        <v>16</v>
      </c>
      <c r="H129" s="224" t="s">
        <v>20</v>
      </c>
      <c r="I129" s="244">
        <f>10-10</f>
        <v>0</v>
      </c>
    </row>
    <row r="130" spans="1:9" s="77" customFormat="1" ht="16.5" hidden="1" thickBot="1">
      <c r="A130" s="78" t="s">
        <v>109</v>
      </c>
      <c r="B130" s="11"/>
      <c r="C130" s="224" t="s">
        <v>28</v>
      </c>
      <c r="D130" s="224" t="s">
        <v>18</v>
      </c>
      <c r="E130" s="224" t="s">
        <v>105</v>
      </c>
      <c r="F130" s="236" t="s">
        <v>22</v>
      </c>
      <c r="G130" s="236" t="s">
        <v>16</v>
      </c>
      <c r="H130" s="224"/>
      <c r="I130" s="244">
        <f>I131</f>
        <v>0</v>
      </c>
    </row>
    <row r="131" spans="1:9" s="77" customFormat="1" ht="16.5" hidden="1" thickBot="1">
      <c r="A131" s="25" t="s">
        <v>19</v>
      </c>
      <c r="B131" s="11" t="s">
        <v>10</v>
      </c>
      <c r="C131" s="224" t="s">
        <v>28</v>
      </c>
      <c r="D131" s="224" t="s">
        <v>18</v>
      </c>
      <c r="E131" s="224" t="s">
        <v>105</v>
      </c>
      <c r="F131" s="236" t="s">
        <v>22</v>
      </c>
      <c r="G131" s="236" t="s">
        <v>16</v>
      </c>
      <c r="H131" s="224" t="s">
        <v>20</v>
      </c>
      <c r="I131" s="244">
        <v>0</v>
      </c>
    </row>
    <row r="132" spans="1:9" s="77" customFormat="1" ht="18.75" customHeight="1" thickBot="1">
      <c r="A132" s="88" t="s">
        <v>110</v>
      </c>
      <c r="B132" s="11"/>
      <c r="C132" s="274" t="s">
        <v>28</v>
      </c>
      <c r="D132" s="224" t="s">
        <v>18</v>
      </c>
      <c r="E132" s="224" t="s">
        <v>105</v>
      </c>
      <c r="F132" s="224" t="s">
        <v>28</v>
      </c>
      <c r="G132" s="224" t="s">
        <v>16</v>
      </c>
      <c r="H132" s="227"/>
      <c r="I132" s="243">
        <f>I133+I134</f>
        <v>420</v>
      </c>
    </row>
    <row r="133" spans="1:9" s="77" customFormat="1" ht="17.25" customHeight="1" thickBot="1">
      <c r="A133" s="25" t="s">
        <v>296</v>
      </c>
      <c r="B133" s="11"/>
      <c r="C133" s="274" t="s">
        <v>28</v>
      </c>
      <c r="D133" s="224" t="s">
        <v>18</v>
      </c>
      <c r="E133" s="224" t="s">
        <v>105</v>
      </c>
      <c r="F133" s="224" t="s">
        <v>28</v>
      </c>
      <c r="G133" s="224" t="s">
        <v>16</v>
      </c>
      <c r="H133" s="224" t="s">
        <v>291</v>
      </c>
      <c r="I133" s="244">
        <f>'ведомственная прил.3'!I135</f>
        <v>360</v>
      </c>
    </row>
    <row r="134" spans="1:9" s="77" customFormat="1" ht="17.25" customHeight="1" thickBot="1">
      <c r="A134" s="25" t="s">
        <v>298</v>
      </c>
      <c r="B134" s="11"/>
      <c r="C134" s="274" t="s">
        <v>28</v>
      </c>
      <c r="D134" s="224" t="s">
        <v>18</v>
      </c>
      <c r="E134" s="224" t="s">
        <v>105</v>
      </c>
      <c r="F134" s="224" t="s">
        <v>28</v>
      </c>
      <c r="G134" s="224" t="s">
        <v>16</v>
      </c>
      <c r="H134" s="224" t="s">
        <v>293</v>
      </c>
      <c r="I134" s="244">
        <f>'ведомственная прил.3'!I136</f>
        <v>60</v>
      </c>
    </row>
    <row r="135" spans="1:9" s="37" customFormat="1" ht="27.75" customHeight="1" hidden="1" thickBot="1">
      <c r="A135" s="25" t="s">
        <v>19</v>
      </c>
      <c r="B135" s="11" t="s">
        <v>10</v>
      </c>
      <c r="C135" s="86" t="s">
        <v>28</v>
      </c>
      <c r="D135" s="24" t="s">
        <v>18</v>
      </c>
      <c r="E135" s="24" t="s">
        <v>105</v>
      </c>
      <c r="F135" s="24" t="s">
        <v>28</v>
      </c>
      <c r="G135" s="24" t="s">
        <v>16</v>
      </c>
      <c r="H135" s="27"/>
      <c r="I135" s="200">
        <v>30</v>
      </c>
    </row>
    <row r="136" spans="1:9" ht="16.5" hidden="1" thickBot="1">
      <c r="A136" s="18" t="s">
        <v>99</v>
      </c>
      <c r="B136" s="11" t="s">
        <v>10</v>
      </c>
      <c r="C136" s="86" t="s">
        <v>28</v>
      </c>
      <c r="D136" s="24" t="s">
        <v>18</v>
      </c>
      <c r="E136" s="24" t="s">
        <v>105</v>
      </c>
      <c r="F136" s="24" t="s">
        <v>28</v>
      </c>
      <c r="G136" s="24" t="s">
        <v>16</v>
      </c>
      <c r="H136" s="24" t="s">
        <v>20</v>
      </c>
      <c r="I136" s="198">
        <f>SUM(I137)</f>
        <v>0</v>
      </c>
    </row>
    <row r="137" spans="1:9" ht="30" customHeight="1" hidden="1" thickBot="1">
      <c r="A137" s="22" t="s">
        <v>111</v>
      </c>
      <c r="B137" s="11" t="s">
        <v>10</v>
      </c>
      <c r="C137" s="86" t="s">
        <v>28</v>
      </c>
      <c r="D137" s="24" t="s">
        <v>22</v>
      </c>
      <c r="E137" s="24" t="s">
        <v>100</v>
      </c>
      <c r="F137" s="24" t="s">
        <v>16</v>
      </c>
      <c r="G137" s="24" t="s">
        <v>16</v>
      </c>
      <c r="H137" s="24" t="s">
        <v>112</v>
      </c>
      <c r="I137" s="200"/>
    </row>
    <row r="138" spans="1:9" ht="17.25" customHeight="1" hidden="1" thickBot="1">
      <c r="A138" s="18" t="s">
        <v>113</v>
      </c>
      <c r="B138" s="11" t="s">
        <v>10</v>
      </c>
      <c r="C138" s="85" t="s">
        <v>28</v>
      </c>
      <c r="D138" s="20" t="s">
        <v>22</v>
      </c>
      <c r="E138" s="20" t="s">
        <v>114</v>
      </c>
      <c r="F138" s="20" t="s">
        <v>16</v>
      </c>
      <c r="G138" s="20" t="s">
        <v>16</v>
      </c>
      <c r="H138" s="20"/>
      <c r="I138" s="198">
        <f>SUM(I139)</f>
        <v>0</v>
      </c>
    </row>
    <row r="139" spans="1:9" ht="16.5" hidden="1" thickBot="1">
      <c r="A139" s="78" t="s">
        <v>115</v>
      </c>
      <c r="B139" s="11" t="s">
        <v>10</v>
      </c>
      <c r="C139" s="23" t="s">
        <v>28</v>
      </c>
      <c r="D139" s="24" t="s">
        <v>22</v>
      </c>
      <c r="E139" s="24" t="s">
        <v>114</v>
      </c>
      <c r="F139" s="24" t="s">
        <v>16</v>
      </c>
      <c r="G139" s="24" t="s">
        <v>16</v>
      </c>
      <c r="H139" s="24" t="s">
        <v>116</v>
      </c>
      <c r="I139" s="200"/>
    </row>
    <row r="140" spans="1:9" ht="16.5" hidden="1" thickBot="1">
      <c r="A140" s="89"/>
      <c r="B140" s="11" t="s">
        <v>10</v>
      </c>
      <c r="C140" s="40"/>
      <c r="D140" s="41"/>
      <c r="E140" s="41"/>
      <c r="F140" s="41"/>
      <c r="G140" s="41"/>
      <c r="H140" s="41"/>
      <c r="I140" s="211"/>
    </row>
    <row r="141" spans="1:9" ht="16.5" hidden="1" thickBot="1">
      <c r="A141" s="46" t="s">
        <v>117</v>
      </c>
      <c r="B141" s="11" t="s">
        <v>10</v>
      </c>
      <c r="C141" s="90" t="s">
        <v>35</v>
      </c>
      <c r="D141" s="91"/>
      <c r="E141" s="91"/>
      <c r="F141" s="91"/>
      <c r="G141" s="91"/>
      <c r="H141" s="91"/>
      <c r="I141" s="206">
        <f>SUM(I143)</f>
        <v>0</v>
      </c>
    </row>
    <row r="142" spans="1:9" ht="16.5" hidden="1" thickBot="1">
      <c r="A142" s="92" t="s">
        <v>118</v>
      </c>
      <c r="B142" s="11" t="s">
        <v>10</v>
      </c>
      <c r="C142" s="93" t="s">
        <v>35</v>
      </c>
      <c r="D142" s="94" t="s">
        <v>13</v>
      </c>
      <c r="E142" s="94" t="s">
        <v>29</v>
      </c>
      <c r="F142" s="94" t="s">
        <v>16</v>
      </c>
      <c r="G142" s="94" t="s">
        <v>16</v>
      </c>
      <c r="H142" s="94" t="s">
        <v>29</v>
      </c>
      <c r="I142" s="216">
        <f>I143</f>
        <v>0</v>
      </c>
    </row>
    <row r="143" spans="1:9" ht="16.5" hidden="1" thickBot="1">
      <c r="A143" s="95" t="s">
        <v>119</v>
      </c>
      <c r="B143" s="11" t="s">
        <v>10</v>
      </c>
      <c r="C143" s="96" t="s">
        <v>35</v>
      </c>
      <c r="D143" s="97" t="s">
        <v>13</v>
      </c>
      <c r="E143" s="97" t="s">
        <v>96</v>
      </c>
      <c r="F143" s="97" t="s">
        <v>16</v>
      </c>
      <c r="G143" s="97" t="s">
        <v>16</v>
      </c>
      <c r="H143" s="97" t="s">
        <v>120</v>
      </c>
      <c r="I143" s="217"/>
    </row>
    <row r="144" spans="1:9" s="48" customFormat="1" ht="16.5" hidden="1" thickBot="1">
      <c r="A144" s="46" t="s">
        <v>121</v>
      </c>
      <c r="B144" s="11" t="s">
        <v>10</v>
      </c>
      <c r="C144" s="91" t="s">
        <v>39</v>
      </c>
      <c r="D144" s="91"/>
      <c r="E144" s="91"/>
      <c r="F144" s="91"/>
      <c r="G144" s="91"/>
      <c r="H144" s="91"/>
      <c r="I144" s="206">
        <f>SUM(I145+I148+I157+I164+I171)</f>
        <v>0</v>
      </c>
    </row>
    <row r="145" spans="1:9" s="98" customFormat="1" ht="15" customHeight="1" hidden="1">
      <c r="A145" s="13" t="s">
        <v>122</v>
      </c>
      <c r="B145" s="11" t="s">
        <v>10</v>
      </c>
      <c r="C145" s="74" t="s">
        <v>39</v>
      </c>
      <c r="D145" s="74" t="s">
        <v>11</v>
      </c>
      <c r="E145" s="15"/>
      <c r="F145" s="15"/>
      <c r="G145" s="15"/>
      <c r="H145" s="74"/>
      <c r="I145" s="203">
        <f>SUM(I146)</f>
        <v>0</v>
      </c>
    </row>
    <row r="146" spans="1:9" s="12" customFormat="1" ht="16.5" hidden="1" thickBot="1">
      <c r="A146" s="18" t="s">
        <v>123</v>
      </c>
      <c r="B146" s="11" t="s">
        <v>10</v>
      </c>
      <c r="C146" s="66" t="s">
        <v>39</v>
      </c>
      <c r="D146" s="66" t="s">
        <v>11</v>
      </c>
      <c r="E146" s="20" t="s">
        <v>124</v>
      </c>
      <c r="F146" s="20" t="s">
        <v>16</v>
      </c>
      <c r="G146" s="20" t="s">
        <v>16</v>
      </c>
      <c r="H146" s="66"/>
      <c r="I146" s="198">
        <f>SUM(I147)</f>
        <v>0</v>
      </c>
    </row>
    <row r="147" spans="1:9" s="12" customFormat="1" ht="16.5" hidden="1" thickBot="1">
      <c r="A147" s="59" t="s">
        <v>125</v>
      </c>
      <c r="B147" s="11" t="s">
        <v>10</v>
      </c>
      <c r="C147" s="60" t="s">
        <v>39</v>
      </c>
      <c r="D147" s="61" t="s">
        <v>11</v>
      </c>
      <c r="E147" s="61" t="s">
        <v>124</v>
      </c>
      <c r="F147" s="61" t="s">
        <v>16</v>
      </c>
      <c r="G147" s="61" t="s">
        <v>16</v>
      </c>
      <c r="H147" s="61" t="s">
        <v>126</v>
      </c>
      <c r="I147" s="215"/>
    </row>
    <row r="148" spans="1:9" s="75" customFormat="1" ht="16.5" hidden="1" thickBot="1">
      <c r="A148" s="13" t="s">
        <v>127</v>
      </c>
      <c r="B148" s="11" t="s">
        <v>10</v>
      </c>
      <c r="C148" s="74" t="s">
        <v>39</v>
      </c>
      <c r="D148" s="74" t="s">
        <v>13</v>
      </c>
      <c r="E148" s="15"/>
      <c r="F148" s="15"/>
      <c r="G148" s="15"/>
      <c r="H148" s="74"/>
      <c r="I148" s="203">
        <f>SUM(I151+I153+I155)+I150+I160+I162</f>
        <v>0</v>
      </c>
    </row>
    <row r="149" spans="1:9" s="75" customFormat="1" ht="16.5" hidden="1" thickBot="1">
      <c r="A149" s="99" t="s">
        <v>99</v>
      </c>
      <c r="B149" s="11" t="s">
        <v>10</v>
      </c>
      <c r="C149" s="66" t="s">
        <v>39</v>
      </c>
      <c r="D149" s="66" t="s">
        <v>13</v>
      </c>
      <c r="E149" s="100" t="s">
        <v>100</v>
      </c>
      <c r="F149" s="100" t="s">
        <v>128</v>
      </c>
      <c r="G149" s="100" t="s">
        <v>16</v>
      </c>
      <c r="H149" s="101"/>
      <c r="I149" s="198">
        <f>SUM(I150)</f>
        <v>0</v>
      </c>
    </row>
    <row r="150" spans="1:9" s="75" customFormat="1" ht="16.5" hidden="1" thickBot="1">
      <c r="A150" s="99" t="s">
        <v>111</v>
      </c>
      <c r="B150" s="11" t="s">
        <v>10</v>
      </c>
      <c r="C150" s="87" t="s">
        <v>39</v>
      </c>
      <c r="D150" s="38" t="s">
        <v>13</v>
      </c>
      <c r="E150" s="100" t="s">
        <v>100</v>
      </c>
      <c r="F150" s="100" t="s">
        <v>16</v>
      </c>
      <c r="G150" s="100" t="s">
        <v>16</v>
      </c>
      <c r="H150" s="101" t="s">
        <v>112</v>
      </c>
      <c r="I150" s="289"/>
    </row>
    <row r="151" spans="1:9" s="77" customFormat="1" ht="16.5" hidden="1" thickBot="1">
      <c r="A151" s="18" t="s">
        <v>129</v>
      </c>
      <c r="B151" s="11" t="s">
        <v>10</v>
      </c>
      <c r="C151" s="66" t="s">
        <v>39</v>
      </c>
      <c r="D151" s="66" t="s">
        <v>13</v>
      </c>
      <c r="E151" s="20" t="s">
        <v>130</v>
      </c>
      <c r="F151" s="66" t="s">
        <v>43</v>
      </c>
      <c r="G151" s="66" t="s">
        <v>43</v>
      </c>
      <c r="H151" s="66"/>
      <c r="I151" s="198">
        <f>SUM(I152)</f>
        <v>0</v>
      </c>
    </row>
    <row r="152" spans="1:9" s="77" customFormat="1" ht="16.5" hidden="1" thickBot="1">
      <c r="A152" s="22" t="s">
        <v>125</v>
      </c>
      <c r="B152" s="11" t="s">
        <v>10</v>
      </c>
      <c r="C152" s="87" t="s">
        <v>39</v>
      </c>
      <c r="D152" s="38" t="s">
        <v>13</v>
      </c>
      <c r="E152" s="24" t="s">
        <v>130</v>
      </c>
      <c r="F152" s="38" t="s">
        <v>43</v>
      </c>
      <c r="G152" s="38" t="s">
        <v>43</v>
      </c>
      <c r="H152" s="38" t="s">
        <v>126</v>
      </c>
      <c r="I152" s="200"/>
    </row>
    <row r="153" spans="1:9" s="77" customFormat="1" ht="16.5" hidden="1" thickBot="1">
      <c r="A153" s="56" t="s">
        <v>131</v>
      </c>
      <c r="B153" s="11" t="s">
        <v>10</v>
      </c>
      <c r="C153" s="58" t="s">
        <v>39</v>
      </c>
      <c r="D153" s="58" t="s">
        <v>13</v>
      </c>
      <c r="E153" s="57" t="s">
        <v>132</v>
      </c>
      <c r="F153" s="57" t="s">
        <v>16</v>
      </c>
      <c r="G153" s="57" t="s">
        <v>16</v>
      </c>
      <c r="H153" s="58"/>
      <c r="I153" s="214">
        <f>SUM(I154)</f>
        <v>0</v>
      </c>
    </row>
    <row r="154" spans="1:9" s="77" customFormat="1" ht="16.5" hidden="1" thickBot="1">
      <c r="A154" s="22" t="s">
        <v>125</v>
      </c>
      <c r="B154" s="11" t="s">
        <v>10</v>
      </c>
      <c r="C154" s="87" t="s">
        <v>39</v>
      </c>
      <c r="D154" s="38" t="s">
        <v>13</v>
      </c>
      <c r="E154" s="24" t="s">
        <v>132</v>
      </c>
      <c r="F154" s="24" t="s">
        <v>16</v>
      </c>
      <c r="G154" s="24" t="s">
        <v>16</v>
      </c>
      <c r="H154" s="38" t="s">
        <v>126</v>
      </c>
      <c r="I154" s="200"/>
    </row>
    <row r="155" spans="1:9" s="77" customFormat="1" ht="16.5" hidden="1" thickBot="1">
      <c r="A155" s="18" t="s">
        <v>133</v>
      </c>
      <c r="B155" s="11" t="s">
        <v>10</v>
      </c>
      <c r="C155" s="66" t="s">
        <v>39</v>
      </c>
      <c r="D155" s="66" t="s">
        <v>13</v>
      </c>
      <c r="E155" s="20" t="s">
        <v>134</v>
      </c>
      <c r="F155" s="20" t="s">
        <v>16</v>
      </c>
      <c r="G155" s="20" t="s">
        <v>16</v>
      </c>
      <c r="H155" s="66"/>
      <c r="I155" s="198">
        <f>SUM(I156)</f>
        <v>0</v>
      </c>
    </row>
    <row r="156" spans="1:9" s="102" customFormat="1" ht="16.5" hidden="1" thickBot="1">
      <c r="A156" s="22" t="s">
        <v>125</v>
      </c>
      <c r="B156" s="11" t="s">
        <v>10</v>
      </c>
      <c r="C156" s="87" t="s">
        <v>39</v>
      </c>
      <c r="D156" s="38" t="s">
        <v>13</v>
      </c>
      <c r="E156" s="24" t="s">
        <v>134</v>
      </c>
      <c r="F156" s="24" t="s">
        <v>16</v>
      </c>
      <c r="G156" s="24" t="s">
        <v>16</v>
      </c>
      <c r="H156" s="38" t="s">
        <v>126</v>
      </c>
      <c r="I156" s="200"/>
    </row>
    <row r="157" spans="1:9" s="37" customFormat="1" ht="16.5" hidden="1" thickBot="1">
      <c r="A157" s="33" t="s">
        <v>135</v>
      </c>
      <c r="B157" s="11" t="s">
        <v>10</v>
      </c>
      <c r="C157" s="103" t="s">
        <v>39</v>
      </c>
      <c r="D157" s="35" t="s">
        <v>13</v>
      </c>
      <c r="E157" s="35"/>
      <c r="F157" s="35"/>
      <c r="G157" s="35"/>
      <c r="H157" s="35"/>
      <c r="I157" s="201">
        <f>SUM(I158)</f>
        <v>0</v>
      </c>
    </row>
    <row r="158" spans="1:9" ht="16.5" hidden="1" thickBot="1">
      <c r="A158" s="18" t="s">
        <v>136</v>
      </c>
      <c r="B158" s="11" t="s">
        <v>10</v>
      </c>
      <c r="C158" s="85" t="s">
        <v>39</v>
      </c>
      <c r="D158" s="20" t="s">
        <v>28</v>
      </c>
      <c r="E158" s="20" t="s">
        <v>137</v>
      </c>
      <c r="F158" s="20" t="s">
        <v>16</v>
      </c>
      <c r="G158" s="20" t="s">
        <v>16</v>
      </c>
      <c r="H158" s="20"/>
      <c r="I158" s="198">
        <f>SUM(I159)</f>
        <v>0</v>
      </c>
    </row>
    <row r="159" spans="1:9" s="55" customFormat="1" ht="16.5" hidden="1" thickBot="1">
      <c r="A159" s="22" t="s">
        <v>135</v>
      </c>
      <c r="B159" s="11" t="s">
        <v>10</v>
      </c>
      <c r="C159" s="86" t="s">
        <v>39</v>
      </c>
      <c r="D159" s="24" t="s">
        <v>28</v>
      </c>
      <c r="E159" s="24" t="s">
        <v>137</v>
      </c>
      <c r="F159" s="24" t="s">
        <v>16</v>
      </c>
      <c r="G159" s="24" t="s">
        <v>16</v>
      </c>
      <c r="H159" s="24" t="s">
        <v>138</v>
      </c>
      <c r="I159" s="200"/>
    </row>
    <row r="160" spans="1:9" s="106" customFormat="1" ht="16.5" hidden="1" thickBot="1">
      <c r="A160" s="51" t="s">
        <v>139</v>
      </c>
      <c r="B160" s="11" t="s">
        <v>10</v>
      </c>
      <c r="C160" s="104" t="s">
        <v>39</v>
      </c>
      <c r="D160" s="104" t="s">
        <v>13</v>
      </c>
      <c r="E160" s="30" t="s">
        <v>140</v>
      </c>
      <c r="F160" s="30" t="s">
        <v>16</v>
      </c>
      <c r="G160" s="30" t="s">
        <v>16</v>
      </c>
      <c r="H160" s="105"/>
      <c r="I160" s="210">
        <f>SUM(I161)</f>
        <v>0</v>
      </c>
    </row>
    <row r="161" spans="1:9" s="55" customFormat="1" ht="16.5" hidden="1" thickBot="1">
      <c r="A161" s="51" t="s">
        <v>141</v>
      </c>
      <c r="B161" s="11" t="s">
        <v>10</v>
      </c>
      <c r="C161" s="87" t="s">
        <v>39</v>
      </c>
      <c r="D161" s="38" t="s">
        <v>13</v>
      </c>
      <c r="E161" s="24" t="s">
        <v>140</v>
      </c>
      <c r="F161" s="24" t="s">
        <v>16</v>
      </c>
      <c r="G161" s="24" t="s">
        <v>16</v>
      </c>
      <c r="H161" s="38" t="s">
        <v>142</v>
      </c>
      <c r="I161" s="213"/>
    </row>
    <row r="162" spans="1:9" s="55" customFormat="1" ht="16.5" hidden="1" thickBot="1">
      <c r="A162" s="51" t="s">
        <v>139</v>
      </c>
      <c r="B162" s="11" t="s">
        <v>10</v>
      </c>
      <c r="C162" s="104" t="s">
        <v>39</v>
      </c>
      <c r="D162" s="104" t="s">
        <v>13</v>
      </c>
      <c r="E162" s="30" t="s">
        <v>140</v>
      </c>
      <c r="F162" s="30" t="s">
        <v>16</v>
      </c>
      <c r="G162" s="30" t="s">
        <v>16</v>
      </c>
      <c r="H162" s="105"/>
      <c r="I162" s="210">
        <f>SUM(I163)</f>
        <v>0</v>
      </c>
    </row>
    <row r="163" spans="1:9" s="55" customFormat="1" ht="23.25" customHeight="1" hidden="1">
      <c r="A163" s="51" t="s">
        <v>143</v>
      </c>
      <c r="B163" s="11" t="s">
        <v>10</v>
      </c>
      <c r="C163" s="87" t="s">
        <v>39</v>
      </c>
      <c r="D163" s="38" t="s">
        <v>13</v>
      </c>
      <c r="E163" s="24" t="s">
        <v>140</v>
      </c>
      <c r="F163" s="24" t="s">
        <v>16</v>
      </c>
      <c r="G163" s="24" t="s">
        <v>16</v>
      </c>
      <c r="H163" s="38" t="s">
        <v>144</v>
      </c>
      <c r="I163" s="213"/>
    </row>
    <row r="164" spans="1:10" s="107" customFormat="1" ht="16.5" hidden="1" thickBot="1">
      <c r="A164" s="13" t="s">
        <v>145</v>
      </c>
      <c r="B164" s="11" t="s">
        <v>10</v>
      </c>
      <c r="C164" s="74" t="s">
        <v>39</v>
      </c>
      <c r="D164" s="15" t="s">
        <v>39</v>
      </c>
      <c r="E164" s="15"/>
      <c r="F164" s="15"/>
      <c r="G164" s="15"/>
      <c r="H164" s="15"/>
      <c r="I164" s="203">
        <f>I165+I169</f>
        <v>0</v>
      </c>
      <c r="J164" s="64">
        <v>0</v>
      </c>
    </row>
    <row r="165" spans="1:9" ht="16.5" hidden="1" thickBot="1">
      <c r="A165" s="18" t="s">
        <v>146</v>
      </c>
      <c r="B165" s="11" t="s">
        <v>10</v>
      </c>
      <c r="C165" s="66" t="s">
        <v>39</v>
      </c>
      <c r="D165" s="20" t="s">
        <v>39</v>
      </c>
      <c r="E165" s="20">
        <v>431</v>
      </c>
      <c r="F165" s="20" t="s">
        <v>16</v>
      </c>
      <c r="G165" s="20" t="s">
        <v>16</v>
      </c>
      <c r="H165" s="108"/>
      <c r="I165" s="198">
        <f>SUM(I166)</f>
        <v>0</v>
      </c>
    </row>
    <row r="166" spans="1:9" ht="16.5" hidden="1" thickBot="1">
      <c r="A166" s="22" t="s">
        <v>125</v>
      </c>
      <c r="B166" s="11" t="s">
        <v>10</v>
      </c>
      <c r="C166" s="87" t="s">
        <v>39</v>
      </c>
      <c r="D166" s="24" t="s">
        <v>39</v>
      </c>
      <c r="E166" s="24">
        <v>431</v>
      </c>
      <c r="F166" s="24" t="s">
        <v>16</v>
      </c>
      <c r="G166" s="24" t="s">
        <v>16</v>
      </c>
      <c r="H166" s="72">
        <v>327</v>
      </c>
      <c r="I166" s="200"/>
    </row>
    <row r="167" spans="1:9" ht="16.5" hidden="1" thickBot="1">
      <c r="A167" s="18" t="s">
        <v>147</v>
      </c>
      <c r="B167" s="11" t="s">
        <v>10</v>
      </c>
      <c r="C167" s="87" t="s">
        <v>39</v>
      </c>
      <c r="D167" s="24" t="s">
        <v>39</v>
      </c>
      <c r="E167" s="24" t="s">
        <v>148</v>
      </c>
      <c r="F167" s="24" t="s">
        <v>16</v>
      </c>
      <c r="G167" s="24" t="s">
        <v>16</v>
      </c>
      <c r="H167" s="72"/>
      <c r="I167" s="200"/>
    </row>
    <row r="168" spans="1:9" ht="16.5" hidden="1" thickBot="1">
      <c r="A168" s="22" t="s">
        <v>149</v>
      </c>
      <c r="B168" s="11" t="s">
        <v>10</v>
      </c>
      <c r="C168" s="87" t="s">
        <v>39</v>
      </c>
      <c r="D168" s="24" t="s">
        <v>39</v>
      </c>
      <c r="E168" s="24" t="s">
        <v>148</v>
      </c>
      <c r="F168" s="24" t="s">
        <v>16</v>
      </c>
      <c r="G168" s="24" t="s">
        <v>16</v>
      </c>
      <c r="H168" s="72">
        <v>452</v>
      </c>
      <c r="I168" s="200"/>
    </row>
    <row r="169" spans="1:9" ht="16.5" hidden="1" thickBot="1">
      <c r="A169" s="18" t="s">
        <v>62</v>
      </c>
      <c r="B169" s="11" t="s">
        <v>10</v>
      </c>
      <c r="C169" s="66" t="s">
        <v>39</v>
      </c>
      <c r="D169" s="20" t="s">
        <v>39</v>
      </c>
      <c r="E169" s="20" t="s">
        <v>97</v>
      </c>
      <c r="F169" s="20" t="s">
        <v>16</v>
      </c>
      <c r="G169" s="20" t="s">
        <v>16</v>
      </c>
      <c r="H169" s="20"/>
      <c r="I169" s="198">
        <f>SUM(I170)</f>
        <v>0</v>
      </c>
    </row>
    <row r="170" spans="1:9" ht="0.75" customHeight="1" thickBot="1">
      <c r="A170" s="22" t="s">
        <v>150</v>
      </c>
      <c r="B170" s="11" t="s">
        <v>10</v>
      </c>
      <c r="C170" s="87" t="s">
        <v>39</v>
      </c>
      <c r="D170" s="24" t="s">
        <v>39</v>
      </c>
      <c r="E170" s="24" t="s">
        <v>97</v>
      </c>
      <c r="F170" s="24" t="s">
        <v>16</v>
      </c>
      <c r="G170" s="24" t="s">
        <v>16</v>
      </c>
      <c r="H170" s="24" t="s">
        <v>151</v>
      </c>
      <c r="I170" s="200"/>
    </row>
    <row r="171" spans="1:9" s="37" customFormat="1" ht="32.25" customHeight="1" hidden="1" thickBot="1">
      <c r="A171" s="33" t="s">
        <v>152</v>
      </c>
      <c r="B171" s="11" t="s">
        <v>10</v>
      </c>
      <c r="C171" s="103" t="s">
        <v>39</v>
      </c>
      <c r="D171" s="35" t="s">
        <v>63</v>
      </c>
      <c r="E171" s="35"/>
      <c r="F171" s="35"/>
      <c r="G171" s="35"/>
      <c r="H171" s="35"/>
      <c r="I171" s="201">
        <f>SUM(I172+I174)</f>
        <v>0</v>
      </c>
    </row>
    <row r="172" spans="1:9" ht="30" customHeight="1" hidden="1" thickBot="1">
      <c r="A172" s="18" t="s">
        <v>153</v>
      </c>
      <c r="B172" s="11" t="s">
        <v>10</v>
      </c>
      <c r="C172" s="66" t="s">
        <v>39</v>
      </c>
      <c r="D172" s="20" t="s">
        <v>63</v>
      </c>
      <c r="E172" s="20" t="s">
        <v>154</v>
      </c>
      <c r="F172" s="20" t="s">
        <v>16</v>
      </c>
      <c r="G172" s="20" t="s">
        <v>16</v>
      </c>
      <c r="H172" s="20"/>
      <c r="I172" s="198">
        <f>SUM(I173)</f>
        <v>0</v>
      </c>
    </row>
    <row r="173" spans="1:9" s="55" customFormat="1" ht="29.25" customHeight="1" hidden="1" thickBot="1">
      <c r="A173" s="22" t="s">
        <v>143</v>
      </c>
      <c r="B173" s="11" t="s">
        <v>10</v>
      </c>
      <c r="C173" s="87" t="s">
        <v>39</v>
      </c>
      <c r="D173" s="24" t="s">
        <v>63</v>
      </c>
      <c r="E173" s="24" t="s">
        <v>154</v>
      </c>
      <c r="F173" s="24" t="s">
        <v>16</v>
      </c>
      <c r="G173" s="24" t="s">
        <v>16</v>
      </c>
      <c r="H173" s="24" t="s">
        <v>155</v>
      </c>
      <c r="I173" s="200"/>
    </row>
    <row r="174" spans="1:9" ht="22.5" customHeight="1" hidden="1" thickBot="1">
      <c r="A174" s="18" t="s">
        <v>156</v>
      </c>
      <c r="B174" s="11" t="s">
        <v>10</v>
      </c>
      <c r="C174" s="66" t="s">
        <v>39</v>
      </c>
      <c r="D174" s="20" t="s">
        <v>63</v>
      </c>
      <c r="E174" s="20" t="s">
        <v>151</v>
      </c>
      <c r="F174" s="20" t="s">
        <v>16</v>
      </c>
      <c r="G174" s="20" t="s">
        <v>16</v>
      </c>
      <c r="H174" s="20"/>
      <c r="I174" s="198">
        <f>SUM(I176)</f>
        <v>0</v>
      </c>
    </row>
    <row r="175" spans="1:9" s="55" customFormat="1" ht="23.25" customHeight="1" hidden="1" thickBot="1">
      <c r="A175" s="22" t="s">
        <v>125</v>
      </c>
      <c r="B175" s="11" t="s">
        <v>10</v>
      </c>
      <c r="C175" s="87" t="s">
        <v>39</v>
      </c>
      <c r="D175" s="27" t="s">
        <v>63</v>
      </c>
      <c r="E175" s="27" t="s">
        <v>151</v>
      </c>
      <c r="F175" s="27" t="s">
        <v>157</v>
      </c>
      <c r="G175" s="27" t="s">
        <v>16</v>
      </c>
      <c r="H175" s="28"/>
      <c r="I175" s="199">
        <f>I176</f>
        <v>0</v>
      </c>
    </row>
    <row r="176" spans="1:9" ht="30.75" customHeight="1" hidden="1" thickBot="1">
      <c r="A176" s="25" t="s">
        <v>158</v>
      </c>
      <c r="B176" s="11" t="s">
        <v>10</v>
      </c>
      <c r="C176" s="80" t="s">
        <v>39</v>
      </c>
      <c r="D176" s="45" t="s">
        <v>63</v>
      </c>
      <c r="E176" s="45" t="s">
        <v>151</v>
      </c>
      <c r="F176" s="45" t="s">
        <v>157</v>
      </c>
      <c r="G176" s="45" t="s">
        <v>16</v>
      </c>
      <c r="H176" s="45" t="s">
        <v>25</v>
      </c>
      <c r="I176" s="200">
        <v>0</v>
      </c>
    </row>
    <row r="177" spans="1:10" s="98" customFormat="1" ht="22.5" customHeight="1" thickBot="1">
      <c r="A177" s="281" t="s">
        <v>159</v>
      </c>
      <c r="B177" s="261" t="s">
        <v>10</v>
      </c>
      <c r="C177" s="276" t="s">
        <v>72</v>
      </c>
      <c r="D177" s="284"/>
      <c r="E177" s="284"/>
      <c r="F177" s="284"/>
      <c r="G177" s="284"/>
      <c r="H177" s="284"/>
      <c r="I177" s="239">
        <f>I178+I204</f>
        <v>5250</v>
      </c>
      <c r="J177" s="110"/>
    </row>
    <row r="178" spans="1:9" s="107" customFormat="1" ht="16.5" thickBot="1">
      <c r="A178" s="13" t="s">
        <v>160</v>
      </c>
      <c r="B178" s="11" t="s">
        <v>10</v>
      </c>
      <c r="C178" s="238" t="s">
        <v>72</v>
      </c>
      <c r="D178" s="238" t="s">
        <v>11</v>
      </c>
      <c r="E178" s="238"/>
      <c r="F178" s="238"/>
      <c r="G178" s="238"/>
      <c r="H178" s="238"/>
      <c r="I178" s="249">
        <f>SUM(I179+I188+I191+I196+I199+I202+I211+I215+I217+I213)</f>
        <v>4400</v>
      </c>
    </row>
    <row r="179" spans="1:9" ht="16.5" thickBot="1">
      <c r="A179" s="18" t="s">
        <v>161</v>
      </c>
      <c r="B179" s="11" t="s">
        <v>10</v>
      </c>
      <c r="C179" s="273" t="s">
        <v>72</v>
      </c>
      <c r="D179" s="222" t="s">
        <v>11</v>
      </c>
      <c r="E179" s="222" t="s">
        <v>162</v>
      </c>
      <c r="F179" s="222" t="s">
        <v>16</v>
      </c>
      <c r="G179" s="222" t="s">
        <v>16</v>
      </c>
      <c r="H179" s="222"/>
      <c r="I179" s="242">
        <f>I180</f>
        <v>4025</v>
      </c>
    </row>
    <row r="180" spans="1:9" ht="17.25" customHeight="1" thickBot="1">
      <c r="A180" s="22" t="s">
        <v>274</v>
      </c>
      <c r="B180" s="11"/>
      <c r="C180" s="274" t="s">
        <v>72</v>
      </c>
      <c r="D180" s="224" t="s">
        <v>11</v>
      </c>
      <c r="E180" s="224" t="s">
        <v>162</v>
      </c>
      <c r="F180" s="224" t="s">
        <v>157</v>
      </c>
      <c r="G180" s="224" t="s">
        <v>16</v>
      </c>
      <c r="H180" s="228"/>
      <c r="I180" s="243">
        <f>I181+I184+I185+I186+I187</f>
        <v>4025</v>
      </c>
    </row>
    <row r="181" spans="1:9" s="55" customFormat="1" ht="15.75" customHeight="1" thickBot="1">
      <c r="A181" s="25" t="s">
        <v>302</v>
      </c>
      <c r="B181" s="11" t="s">
        <v>10</v>
      </c>
      <c r="C181" s="277" t="s">
        <v>72</v>
      </c>
      <c r="D181" s="260" t="s">
        <v>11</v>
      </c>
      <c r="E181" s="260" t="s">
        <v>162</v>
      </c>
      <c r="F181" s="260" t="s">
        <v>157</v>
      </c>
      <c r="G181" s="260" t="s">
        <v>16</v>
      </c>
      <c r="H181" s="260" t="s">
        <v>299</v>
      </c>
      <c r="I181" s="244">
        <f>I182+I183</f>
        <v>2360</v>
      </c>
    </row>
    <row r="182" spans="1:9" s="55" customFormat="1" ht="15.75" customHeight="1" thickBot="1">
      <c r="A182" s="25" t="s">
        <v>288</v>
      </c>
      <c r="B182" s="11" t="s">
        <v>10</v>
      </c>
      <c r="C182" s="277" t="s">
        <v>72</v>
      </c>
      <c r="D182" s="260" t="s">
        <v>11</v>
      </c>
      <c r="E182" s="260" t="s">
        <v>162</v>
      </c>
      <c r="F182" s="260" t="s">
        <v>157</v>
      </c>
      <c r="G182" s="260" t="s">
        <v>16</v>
      </c>
      <c r="H182" s="260" t="s">
        <v>300</v>
      </c>
      <c r="I182" s="244">
        <f>'ведомственная прил.3'!I185</f>
        <v>2345</v>
      </c>
    </row>
    <row r="183" spans="1:9" s="55" customFormat="1" ht="15.75" customHeight="1" thickBot="1">
      <c r="A183" s="25" t="s">
        <v>294</v>
      </c>
      <c r="B183" s="11" t="s">
        <v>10</v>
      </c>
      <c r="C183" s="277" t="s">
        <v>72</v>
      </c>
      <c r="D183" s="260" t="s">
        <v>11</v>
      </c>
      <c r="E183" s="260" t="s">
        <v>162</v>
      </c>
      <c r="F183" s="260" t="s">
        <v>157</v>
      </c>
      <c r="G183" s="260" t="s">
        <v>16</v>
      </c>
      <c r="H183" s="260" t="s">
        <v>301</v>
      </c>
      <c r="I183" s="244">
        <f>'ведомственная прил.3'!I186</f>
        <v>15</v>
      </c>
    </row>
    <row r="184" spans="1:9" s="55" customFormat="1" ht="15.75" customHeight="1" thickBot="1">
      <c r="A184" s="25" t="s">
        <v>295</v>
      </c>
      <c r="B184" s="11" t="s">
        <v>10</v>
      </c>
      <c r="C184" s="277" t="s">
        <v>72</v>
      </c>
      <c r="D184" s="260" t="s">
        <v>11</v>
      </c>
      <c r="E184" s="260" t="s">
        <v>162</v>
      </c>
      <c r="F184" s="260" t="s">
        <v>157</v>
      </c>
      <c r="G184" s="260" t="s">
        <v>16</v>
      </c>
      <c r="H184" s="260" t="s">
        <v>290</v>
      </c>
      <c r="I184" s="244">
        <f>'ведомственная прил.3'!I187</f>
        <v>55</v>
      </c>
    </row>
    <row r="185" spans="1:9" s="55" customFormat="1" ht="15.75" customHeight="1" thickBot="1">
      <c r="A185" s="25" t="s">
        <v>296</v>
      </c>
      <c r="B185" s="11" t="s">
        <v>10</v>
      </c>
      <c r="C185" s="277" t="s">
        <v>72</v>
      </c>
      <c r="D185" s="260" t="s">
        <v>11</v>
      </c>
      <c r="E185" s="260" t="s">
        <v>162</v>
      </c>
      <c r="F185" s="260" t="s">
        <v>157</v>
      </c>
      <c r="G185" s="260" t="s">
        <v>16</v>
      </c>
      <c r="H185" s="260" t="s">
        <v>291</v>
      </c>
      <c r="I185" s="244">
        <f>'ведомственная прил.3'!I188</f>
        <v>1205</v>
      </c>
    </row>
    <row r="186" spans="1:9" s="55" customFormat="1" ht="15.75" customHeight="1" thickBot="1">
      <c r="A186" s="25" t="s">
        <v>297</v>
      </c>
      <c r="B186" s="11" t="s">
        <v>10</v>
      </c>
      <c r="C186" s="277" t="s">
        <v>72</v>
      </c>
      <c r="D186" s="260" t="s">
        <v>11</v>
      </c>
      <c r="E186" s="260" t="s">
        <v>162</v>
      </c>
      <c r="F186" s="260" t="s">
        <v>157</v>
      </c>
      <c r="G186" s="260" t="s">
        <v>16</v>
      </c>
      <c r="H186" s="260" t="s">
        <v>292</v>
      </c>
      <c r="I186" s="244">
        <f>'ведомственная прил.3'!I189</f>
        <v>5</v>
      </c>
    </row>
    <row r="187" spans="1:9" s="55" customFormat="1" ht="15.75" customHeight="1" thickBot="1">
      <c r="A187" s="25" t="s">
        <v>298</v>
      </c>
      <c r="B187" s="11" t="s">
        <v>10</v>
      </c>
      <c r="C187" s="277" t="s">
        <v>72</v>
      </c>
      <c r="D187" s="260" t="s">
        <v>11</v>
      </c>
      <c r="E187" s="260" t="s">
        <v>162</v>
      </c>
      <c r="F187" s="260" t="s">
        <v>157</v>
      </c>
      <c r="G187" s="260" t="s">
        <v>16</v>
      </c>
      <c r="H187" s="260" t="s">
        <v>293</v>
      </c>
      <c r="I187" s="244">
        <f>'ведомственная прил.3'!I190</f>
        <v>400</v>
      </c>
    </row>
    <row r="188" spans="1:9" ht="16.5" customHeight="1" hidden="1" thickBot="1">
      <c r="A188" s="18" t="s">
        <v>161</v>
      </c>
      <c r="B188" s="11" t="s">
        <v>10</v>
      </c>
      <c r="C188" s="273" t="s">
        <v>72</v>
      </c>
      <c r="D188" s="222" t="s">
        <v>11</v>
      </c>
      <c r="E188" s="222" t="s">
        <v>162</v>
      </c>
      <c r="F188" s="222" t="s">
        <v>16</v>
      </c>
      <c r="G188" s="222" t="s">
        <v>16</v>
      </c>
      <c r="H188" s="222"/>
      <c r="I188" s="242">
        <f>I189</f>
        <v>0</v>
      </c>
    </row>
    <row r="189" spans="1:9" ht="25.5" customHeight="1" hidden="1" thickBot="1">
      <c r="A189" s="22" t="s">
        <v>278</v>
      </c>
      <c r="B189" s="11"/>
      <c r="C189" s="274" t="s">
        <v>72</v>
      </c>
      <c r="D189" s="224" t="s">
        <v>11</v>
      </c>
      <c r="E189" s="224" t="s">
        <v>162</v>
      </c>
      <c r="F189" s="224" t="s">
        <v>13</v>
      </c>
      <c r="G189" s="224" t="s">
        <v>16</v>
      </c>
      <c r="H189" s="228"/>
      <c r="I189" s="243">
        <f>I190</f>
        <v>0</v>
      </c>
    </row>
    <row r="190" spans="1:9" s="55" customFormat="1" ht="16.5" customHeight="1" hidden="1" thickBot="1">
      <c r="A190" s="25" t="s">
        <v>275</v>
      </c>
      <c r="B190" s="11" t="s">
        <v>10</v>
      </c>
      <c r="C190" s="277" t="s">
        <v>72</v>
      </c>
      <c r="D190" s="260" t="s">
        <v>11</v>
      </c>
      <c r="E190" s="260" t="s">
        <v>162</v>
      </c>
      <c r="F190" s="260" t="s">
        <v>13</v>
      </c>
      <c r="G190" s="260" t="s">
        <v>16</v>
      </c>
      <c r="H190" s="260" t="s">
        <v>273</v>
      </c>
      <c r="I190" s="244"/>
    </row>
    <row r="191" spans="1:9" ht="16.5" thickBot="1">
      <c r="A191" s="18" t="s">
        <v>169</v>
      </c>
      <c r="B191" s="11" t="s">
        <v>10</v>
      </c>
      <c r="C191" s="273" t="s">
        <v>72</v>
      </c>
      <c r="D191" s="222" t="s">
        <v>11</v>
      </c>
      <c r="E191" s="222" t="s">
        <v>170</v>
      </c>
      <c r="F191" s="222" t="s">
        <v>16</v>
      </c>
      <c r="G191" s="222" t="s">
        <v>16</v>
      </c>
      <c r="H191" s="222"/>
      <c r="I191" s="242">
        <f>I192</f>
        <v>375</v>
      </c>
    </row>
    <row r="192" spans="1:9" ht="17.25" customHeight="1" thickBot="1">
      <c r="A192" s="22" t="s">
        <v>274</v>
      </c>
      <c r="B192" s="11"/>
      <c r="C192" s="274" t="s">
        <v>72</v>
      </c>
      <c r="D192" s="224" t="s">
        <v>11</v>
      </c>
      <c r="E192" s="224" t="s">
        <v>170</v>
      </c>
      <c r="F192" s="224" t="s">
        <v>157</v>
      </c>
      <c r="G192" s="224" t="s">
        <v>16</v>
      </c>
      <c r="H192" s="228"/>
      <c r="I192" s="243">
        <f>I193+I195</f>
        <v>375</v>
      </c>
    </row>
    <row r="193" spans="1:9" s="55" customFormat="1" ht="16.5" customHeight="1" thickBot="1">
      <c r="A193" s="25" t="s">
        <v>302</v>
      </c>
      <c r="B193" s="11" t="s">
        <v>10</v>
      </c>
      <c r="C193" s="277" t="s">
        <v>72</v>
      </c>
      <c r="D193" s="260" t="s">
        <v>11</v>
      </c>
      <c r="E193" s="260" t="s">
        <v>170</v>
      </c>
      <c r="F193" s="260" t="s">
        <v>157</v>
      </c>
      <c r="G193" s="260" t="s">
        <v>16</v>
      </c>
      <c r="H193" s="260" t="s">
        <v>299</v>
      </c>
      <c r="I193" s="244">
        <f>I194</f>
        <v>325</v>
      </c>
    </row>
    <row r="194" spans="1:9" s="55" customFormat="1" ht="16.5" customHeight="1" thickBot="1">
      <c r="A194" s="25" t="s">
        <v>288</v>
      </c>
      <c r="B194" s="11" t="s">
        <v>10</v>
      </c>
      <c r="C194" s="277" t="s">
        <v>72</v>
      </c>
      <c r="D194" s="260" t="s">
        <v>11</v>
      </c>
      <c r="E194" s="260" t="s">
        <v>170</v>
      </c>
      <c r="F194" s="260" t="s">
        <v>157</v>
      </c>
      <c r="G194" s="260" t="s">
        <v>16</v>
      </c>
      <c r="H194" s="260" t="s">
        <v>300</v>
      </c>
      <c r="I194" s="244">
        <f>'ведомственная прил.3'!I197</f>
        <v>325</v>
      </c>
    </row>
    <row r="195" spans="1:9" s="55" customFormat="1" ht="16.5" customHeight="1" thickBot="1">
      <c r="A195" s="25" t="s">
        <v>296</v>
      </c>
      <c r="B195" s="11" t="s">
        <v>10</v>
      </c>
      <c r="C195" s="277" t="s">
        <v>72</v>
      </c>
      <c r="D195" s="260" t="s">
        <v>11</v>
      </c>
      <c r="E195" s="260" t="s">
        <v>170</v>
      </c>
      <c r="F195" s="260" t="s">
        <v>157</v>
      </c>
      <c r="G195" s="260" t="s">
        <v>16</v>
      </c>
      <c r="H195" s="260" t="s">
        <v>291</v>
      </c>
      <c r="I195" s="244">
        <f>'ведомственная прил.3'!I198</f>
        <v>50</v>
      </c>
    </row>
    <row r="196" spans="1:9" s="55" customFormat="1" ht="20.25" customHeight="1" hidden="1" thickBot="1">
      <c r="A196" s="18" t="s">
        <v>163</v>
      </c>
      <c r="B196" s="11"/>
      <c r="C196" s="273" t="s">
        <v>72</v>
      </c>
      <c r="D196" s="222" t="s">
        <v>11</v>
      </c>
      <c r="E196" s="222" t="s">
        <v>223</v>
      </c>
      <c r="F196" s="222" t="s">
        <v>16</v>
      </c>
      <c r="G196" s="222" t="s">
        <v>16</v>
      </c>
      <c r="H196" s="222"/>
      <c r="I196" s="242">
        <f>I197</f>
        <v>0</v>
      </c>
    </row>
    <row r="197" spans="1:9" s="55" customFormat="1" ht="24" customHeight="1" hidden="1" thickBot="1">
      <c r="A197" s="22" t="s">
        <v>165</v>
      </c>
      <c r="B197" s="11"/>
      <c r="C197" s="277" t="s">
        <v>72</v>
      </c>
      <c r="D197" s="260" t="s">
        <v>11</v>
      </c>
      <c r="E197" s="260" t="s">
        <v>223</v>
      </c>
      <c r="F197" s="260" t="s">
        <v>11</v>
      </c>
      <c r="G197" s="260" t="s">
        <v>11</v>
      </c>
      <c r="H197" s="260"/>
      <c r="I197" s="244">
        <f>I198</f>
        <v>0</v>
      </c>
    </row>
    <row r="198" spans="1:9" s="55" customFormat="1" ht="18" customHeight="1" hidden="1" thickBot="1">
      <c r="A198" s="25" t="s">
        <v>158</v>
      </c>
      <c r="B198" s="11"/>
      <c r="C198" s="277" t="s">
        <v>72</v>
      </c>
      <c r="D198" s="260" t="s">
        <v>11</v>
      </c>
      <c r="E198" s="260" t="s">
        <v>223</v>
      </c>
      <c r="F198" s="260" t="s">
        <v>11</v>
      </c>
      <c r="G198" s="260" t="s">
        <v>11</v>
      </c>
      <c r="H198" s="260" t="s">
        <v>25</v>
      </c>
      <c r="I198" s="244"/>
    </row>
    <row r="199" spans="1:9" s="55" customFormat="1" ht="21.75" customHeight="1" hidden="1" thickBot="1">
      <c r="A199" s="82" t="s">
        <v>163</v>
      </c>
      <c r="B199" s="112"/>
      <c r="C199" s="273" t="s">
        <v>72</v>
      </c>
      <c r="D199" s="222" t="s">
        <v>11</v>
      </c>
      <c r="E199" s="222" t="s">
        <v>164</v>
      </c>
      <c r="F199" s="222" t="s">
        <v>16</v>
      </c>
      <c r="G199" s="222" t="s">
        <v>16</v>
      </c>
      <c r="H199" s="222"/>
      <c r="I199" s="242">
        <f>I200</f>
        <v>0</v>
      </c>
    </row>
    <row r="200" spans="1:9" s="55" customFormat="1" ht="18.75" customHeight="1" hidden="1" thickBot="1">
      <c r="A200" s="113" t="s">
        <v>269</v>
      </c>
      <c r="B200" s="11"/>
      <c r="C200" s="277" t="s">
        <v>72</v>
      </c>
      <c r="D200" s="260" t="s">
        <v>11</v>
      </c>
      <c r="E200" s="260" t="s">
        <v>223</v>
      </c>
      <c r="F200" s="260" t="s">
        <v>11</v>
      </c>
      <c r="G200" s="260" t="s">
        <v>28</v>
      </c>
      <c r="H200" s="260"/>
      <c r="I200" s="244">
        <f>I201</f>
        <v>0</v>
      </c>
    </row>
    <row r="201" spans="1:9" s="55" customFormat="1" ht="21" customHeight="1" hidden="1" thickBot="1">
      <c r="A201" s="25" t="s">
        <v>158</v>
      </c>
      <c r="B201" s="11" t="s">
        <v>10</v>
      </c>
      <c r="C201" s="277" t="s">
        <v>72</v>
      </c>
      <c r="D201" s="260" t="s">
        <v>11</v>
      </c>
      <c r="E201" s="260" t="s">
        <v>223</v>
      </c>
      <c r="F201" s="260" t="s">
        <v>11</v>
      </c>
      <c r="G201" s="260" t="s">
        <v>28</v>
      </c>
      <c r="H201" s="260" t="s">
        <v>25</v>
      </c>
      <c r="I201" s="244"/>
    </row>
    <row r="202" spans="1:9" s="55" customFormat="1" ht="20.25" customHeight="1" hidden="1" thickBot="1">
      <c r="A202" s="113" t="s">
        <v>166</v>
      </c>
      <c r="B202" s="11"/>
      <c r="C202" s="277" t="s">
        <v>72</v>
      </c>
      <c r="D202" s="260" t="s">
        <v>11</v>
      </c>
      <c r="E202" s="260" t="s">
        <v>223</v>
      </c>
      <c r="F202" s="260" t="s">
        <v>11</v>
      </c>
      <c r="G202" s="260" t="s">
        <v>81</v>
      </c>
      <c r="H202" s="260"/>
      <c r="I202" s="244">
        <f>I203</f>
        <v>0</v>
      </c>
    </row>
    <row r="203" spans="1:9" s="55" customFormat="1" ht="20.25" customHeight="1" hidden="1" thickBot="1">
      <c r="A203" s="25" t="s">
        <v>158</v>
      </c>
      <c r="B203" s="11" t="s">
        <v>10</v>
      </c>
      <c r="C203" s="277" t="s">
        <v>72</v>
      </c>
      <c r="D203" s="260" t="s">
        <v>11</v>
      </c>
      <c r="E203" s="260" t="s">
        <v>223</v>
      </c>
      <c r="F203" s="260" t="s">
        <v>11</v>
      </c>
      <c r="G203" s="260" t="s">
        <v>81</v>
      </c>
      <c r="H203" s="260" t="s">
        <v>25</v>
      </c>
      <c r="I203" s="244"/>
    </row>
    <row r="204" spans="1:9" ht="29.25" thickBot="1">
      <c r="A204" s="13" t="s">
        <v>167</v>
      </c>
      <c r="B204" s="11"/>
      <c r="C204" s="238" t="s">
        <v>72</v>
      </c>
      <c r="D204" s="238" t="s">
        <v>22</v>
      </c>
      <c r="E204" s="238"/>
      <c r="F204" s="238"/>
      <c r="G204" s="238"/>
      <c r="H204" s="228"/>
      <c r="I204" s="245">
        <f>I205</f>
        <v>850</v>
      </c>
    </row>
    <row r="205" spans="1:9" ht="39" thickBot="1">
      <c r="A205" s="18" t="s">
        <v>168</v>
      </c>
      <c r="B205" s="11"/>
      <c r="C205" s="273" t="s">
        <v>72</v>
      </c>
      <c r="D205" s="222" t="s">
        <v>22</v>
      </c>
      <c r="E205" s="222" t="s">
        <v>151</v>
      </c>
      <c r="F205" s="222" t="s">
        <v>16</v>
      </c>
      <c r="G205" s="222" t="s">
        <v>16</v>
      </c>
      <c r="H205" s="222"/>
      <c r="I205" s="242">
        <f>I206</f>
        <v>850</v>
      </c>
    </row>
    <row r="206" spans="1:9" ht="16.5" customHeight="1" thickBot="1">
      <c r="A206" s="22" t="s">
        <v>274</v>
      </c>
      <c r="B206" s="11"/>
      <c r="C206" s="274" t="s">
        <v>72</v>
      </c>
      <c r="D206" s="224" t="s">
        <v>22</v>
      </c>
      <c r="E206" s="224" t="s">
        <v>151</v>
      </c>
      <c r="F206" s="224" t="s">
        <v>157</v>
      </c>
      <c r="G206" s="224" t="s">
        <v>16</v>
      </c>
      <c r="H206" s="228"/>
      <c r="I206" s="243">
        <f>I207+I210</f>
        <v>850</v>
      </c>
    </row>
    <row r="207" spans="1:9" ht="16.5" customHeight="1" thickBot="1">
      <c r="A207" s="25" t="s">
        <v>302</v>
      </c>
      <c r="B207" s="11"/>
      <c r="C207" s="277" t="s">
        <v>72</v>
      </c>
      <c r="D207" s="260" t="s">
        <v>22</v>
      </c>
      <c r="E207" s="260" t="s">
        <v>151</v>
      </c>
      <c r="F207" s="260" t="s">
        <v>157</v>
      </c>
      <c r="G207" s="260" t="s">
        <v>16</v>
      </c>
      <c r="H207" s="260" t="s">
        <v>299</v>
      </c>
      <c r="I207" s="244">
        <f>I208+I209</f>
        <v>765</v>
      </c>
    </row>
    <row r="208" spans="1:9" ht="16.5" customHeight="1" thickBot="1">
      <c r="A208" s="25" t="s">
        <v>288</v>
      </c>
      <c r="B208" s="11"/>
      <c r="C208" s="277" t="s">
        <v>72</v>
      </c>
      <c r="D208" s="260" t="s">
        <v>22</v>
      </c>
      <c r="E208" s="260" t="s">
        <v>151</v>
      </c>
      <c r="F208" s="260" t="s">
        <v>157</v>
      </c>
      <c r="G208" s="260" t="s">
        <v>16</v>
      </c>
      <c r="H208" s="260" t="s">
        <v>300</v>
      </c>
      <c r="I208" s="244">
        <f>'ведомственная прил.3'!I211</f>
        <v>750</v>
      </c>
    </row>
    <row r="209" spans="1:9" ht="16.5" customHeight="1" thickBot="1">
      <c r="A209" s="25" t="s">
        <v>294</v>
      </c>
      <c r="B209" s="11"/>
      <c r="C209" s="277" t="s">
        <v>72</v>
      </c>
      <c r="D209" s="260" t="s">
        <v>22</v>
      </c>
      <c r="E209" s="260" t="s">
        <v>151</v>
      </c>
      <c r="F209" s="260" t="s">
        <v>157</v>
      </c>
      <c r="G209" s="260" t="s">
        <v>16</v>
      </c>
      <c r="H209" s="260" t="s">
        <v>301</v>
      </c>
      <c r="I209" s="244">
        <f>'ведомственная прил.3'!I212</f>
        <v>15</v>
      </c>
    </row>
    <row r="210" spans="1:9" ht="16.5" customHeight="1" thickBot="1">
      <c r="A210" s="25" t="s">
        <v>296</v>
      </c>
      <c r="B210" s="11"/>
      <c r="C210" s="277" t="s">
        <v>72</v>
      </c>
      <c r="D210" s="260" t="s">
        <v>22</v>
      </c>
      <c r="E210" s="260" t="s">
        <v>151</v>
      </c>
      <c r="F210" s="260" t="s">
        <v>157</v>
      </c>
      <c r="G210" s="260" t="s">
        <v>16</v>
      </c>
      <c r="H210" s="260" t="s">
        <v>291</v>
      </c>
      <c r="I210" s="244">
        <f>'ведомственная прил.3'!I213</f>
        <v>85</v>
      </c>
    </row>
    <row r="211" spans="1:9" ht="13.5" customHeight="1" hidden="1" thickBot="1">
      <c r="A211" s="18" t="s">
        <v>169</v>
      </c>
      <c r="B211" s="11" t="s">
        <v>10</v>
      </c>
      <c r="C211" s="85" t="s">
        <v>72</v>
      </c>
      <c r="D211" s="20" t="s">
        <v>11</v>
      </c>
      <c r="E211" s="20" t="s">
        <v>170</v>
      </c>
      <c r="F211" s="20" t="s">
        <v>16</v>
      </c>
      <c r="G211" s="20" t="s">
        <v>16</v>
      </c>
      <c r="H211" s="20"/>
      <c r="I211" s="198">
        <f>SUM(I212)</f>
        <v>0</v>
      </c>
    </row>
    <row r="212" spans="1:9" s="55" customFormat="1" ht="13.5" customHeight="1" hidden="1" thickBot="1">
      <c r="A212" s="22" t="s">
        <v>125</v>
      </c>
      <c r="B212" s="11" t="s">
        <v>10</v>
      </c>
      <c r="C212" s="86" t="s">
        <v>72</v>
      </c>
      <c r="D212" s="24" t="s">
        <v>11</v>
      </c>
      <c r="E212" s="24" t="s">
        <v>170</v>
      </c>
      <c r="F212" s="24" t="s">
        <v>16</v>
      </c>
      <c r="G212" s="24" t="s">
        <v>16</v>
      </c>
      <c r="H212" s="24" t="s">
        <v>126</v>
      </c>
      <c r="I212" s="200"/>
    </row>
    <row r="213" spans="1:9" ht="13.5" customHeight="1" hidden="1" thickBot="1">
      <c r="A213" s="18" t="s">
        <v>171</v>
      </c>
      <c r="B213" s="11" t="s">
        <v>10</v>
      </c>
      <c r="C213" s="85" t="s">
        <v>72</v>
      </c>
      <c r="D213" s="20" t="s">
        <v>11</v>
      </c>
      <c r="E213" s="20" t="s">
        <v>138</v>
      </c>
      <c r="F213" s="20" t="s">
        <v>16</v>
      </c>
      <c r="G213" s="20" t="s">
        <v>16</v>
      </c>
      <c r="H213" s="20"/>
      <c r="I213" s="198">
        <f>SUM(I214)</f>
        <v>0</v>
      </c>
    </row>
    <row r="214" spans="1:9" s="55" customFormat="1" ht="13.5" customHeight="1" hidden="1" thickBot="1">
      <c r="A214" s="22" t="s">
        <v>172</v>
      </c>
      <c r="B214" s="11" t="s">
        <v>10</v>
      </c>
      <c r="C214" s="86" t="s">
        <v>72</v>
      </c>
      <c r="D214" s="24" t="s">
        <v>11</v>
      </c>
      <c r="E214" s="24" t="s">
        <v>138</v>
      </c>
      <c r="F214" s="24" t="s">
        <v>16</v>
      </c>
      <c r="G214" s="24" t="s">
        <v>16</v>
      </c>
      <c r="H214" s="24" t="s">
        <v>173</v>
      </c>
      <c r="I214" s="200"/>
    </row>
    <row r="215" spans="1:9" ht="13.5" customHeight="1" hidden="1" thickBot="1">
      <c r="A215" s="18" t="s">
        <v>156</v>
      </c>
      <c r="B215" s="11" t="s">
        <v>10</v>
      </c>
      <c r="C215" s="85" t="s">
        <v>72</v>
      </c>
      <c r="D215" s="20" t="s">
        <v>11</v>
      </c>
      <c r="E215" s="20" t="s">
        <v>151</v>
      </c>
      <c r="F215" s="20" t="s">
        <v>16</v>
      </c>
      <c r="G215" s="20" t="s">
        <v>16</v>
      </c>
      <c r="H215" s="20"/>
      <c r="I215" s="198">
        <f>SUM(I216)</f>
        <v>0</v>
      </c>
    </row>
    <row r="216" spans="1:9" s="55" customFormat="1" ht="13.5" customHeight="1" hidden="1" thickBot="1">
      <c r="A216" s="22" t="s">
        <v>125</v>
      </c>
      <c r="B216" s="11" t="s">
        <v>10</v>
      </c>
      <c r="C216" s="86" t="s">
        <v>72</v>
      </c>
      <c r="D216" s="24" t="s">
        <v>11</v>
      </c>
      <c r="E216" s="24" t="s">
        <v>151</v>
      </c>
      <c r="F216" s="24" t="s">
        <v>16</v>
      </c>
      <c r="G216" s="24" t="s">
        <v>16</v>
      </c>
      <c r="H216" s="24" t="s">
        <v>126</v>
      </c>
      <c r="I216" s="200"/>
    </row>
    <row r="217" spans="1:9" ht="13.5" customHeight="1" hidden="1" thickBot="1">
      <c r="A217" s="18" t="s">
        <v>62</v>
      </c>
      <c r="B217" s="11" t="s">
        <v>10</v>
      </c>
      <c r="C217" s="85" t="s">
        <v>72</v>
      </c>
      <c r="D217" s="20" t="s">
        <v>11</v>
      </c>
      <c r="E217" s="20" t="s">
        <v>97</v>
      </c>
      <c r="F217" s="20" t="s">
        <v>16</v>
      </c>
      <c r="G217" s="20" t="s">
        <v>16</v>
      </c>
      <c r="H217" s="20"/>
      <c r="I217" s="198">
        <f>SUM(I218)</f>
        <v>0</v>
      </c>
    </row>
    <row r="218" spans="1:9" s="55" customFormat="1" ht="13.5" customHeight="1" hidden="1" thickBot="1">
      <c r="A218" s="22" t="s">
        <v>172</v>
      </c>
      <c r="B218" s="11" t="s">
        <v>10</v>
      </c>
      <c r="C218" s="86" t="s">
        <v>72</v>
      </c>
      <c r="D218" s="24" t="s">
        <v>13</v>
      </c>
      <c r="E218" s="24" t="s">
        <v>97</v>
      </c>
      <c r="F218" s="24" t="s">
        <v>16</v>
      </c>
      <c r="G218" s="24" t="s">
        <v>16</v>
      </c>
      <c r="H218" s="24" t="s">
        <v>173</v>
      </c>
      <c r="I218" s="200"/>
    </row>
    <row r="219" spans="1:9" s="107" customFormat="1" ht="13.5" customHeight="1" hidden="1" thickBot="1">
      <c r="A219" s="33" t="s">
        <v>174</v>
      </c>
      <c r="B219" s="11" t="s">
        <v>10</v>
      </c>
      <c r="C219" s="34" t="s">
        <v>72</v>
      </c>
      <c r="D219" s="35" t="s">
        <v>22</v>
      </c>
      <c r="E219" s="114"/>
      <c r="F219" s="114"/>
      <c r="G219" s="114"/>
      <c r="H219" s="114"/>
      <c r="I219" s="201">
        <f>SUM(I220)</f>
        <v>0</v>
      </c>
    </row>
    <row r="220" spans="1:9" ht="13.5" customHeight="1" hidden="1" thickBot="1">
      <c r="A220" s="18" t="s">
        <v>175</v>
      </c>
      <c r="B220" s="11" t="s">
        <v>10</v>
      </c>
      <c r="C220" s="20" t="s">
        <v>72</v>
      </c>
      <c r="D220" s="20" t="s">
        <v>22</v>
      </c>
      <c r="E220" s="20" t="s">
        <v>176</v>
      </c>
      <c r="F220" s="20" t="s">
        <v>16</v>
      </c>
      <c r="G220" s="20" t="s">
        <v>16</v>
      </c>
      <c r="H220" s="20"/>
      <c r="I220" s="198">
        <f>SUM(I221)</f>
        <v>0</v>
      </c>
    </row>
    <row r="221" spans="1:9" s="55" customFormat="1" ht="13.5" customHeight="1" hidden="1" thickBot="1">
      <c r="A221" s="22" t="s">
        <v>172</v>
      </c>
      <c r="B221" s="11" t="s">
        <v>10</v>
      </c>
      <c r="C221" s="27" t="s">
        <v>72</v>
      </c>
      <c r="D221" s="24" t="s">
        <v>22</v>
      </c>
      <c r="E221" s="24" t="s">
        <v>176</v>
      </c>
      <c r="F221" s="24" t="s">
        <v>16</v>
      </c>
      <c r="G221" s="24" t="s">
        <v>16</v>
      </c>
      <c r="H221" s="24" t="s">
        <v>173</v>
      </c>
      <c r="I221" s="200"/>
    </row>
    <row r="222" spans="1:9" ht="13.5" customHeight="1" hidden="1" thickBot="1">
      <c r="A222" s="39"/>
      <c r="B222" s="11" t="s">
        <v>10</v>
      </c>
      <c r="C222" s="115"/>
      <c r="D222" s="41"/>
      <c r="E222" s="41"/>
      <c r="F222" s="41"/>
      <c r="G222" s="41"/>
      <c r="H222" s="41"/>
      <c r="I222" s="211"/>
    </row>
    <row r="223" spans="1:9" s="48" customFormat="1" ht="13.5" customHeight="1" hidden="1" thickBot="1">
      <c r="A223" s="46" t="s">
        <v>177</v>
      </c>
      <c r="B223" s="11" t="s">
        <v>10</v>
      </c>
      <c r="C223" s="90" t="s">
        <v>63</v>
      </c>
      <c r="D223" s="91"/>
      <c r="E223" s="91"/>
      <c r="F223" s="91"/>
      <c r="G223" s="91"/>
      <c r="H223" s="91"/>
      <c r="I223" s="206">
        <f>SUM(I224+I242+I245)</f>
        <v>0</v>
      </c>
    </row>
    <row r="224" spans="1:9" s="107" customFormat="1" ht="13.5" customHeight="1" hidden="1" thickBot="1">
      <c r="A224" s="13" t="s">
        <v>178</v>
      </c>
      <c r="B224" s="11" t="s">
        <v>10</v>
      </c>
      <c r="C224" s="14" t="s">
        <v>63</v>
      </c>
      <c r="D224" s="15" t="s">
        <v>11</v>
      </c>
      <c r="E224" s="15"/>
      <c r="F224" s="116"/>
      <c r="G224" s="116"/>
      <c r="H224" s="116"/>
      <c r="I224" s="203">
        <f>SUM(I225+I227+I229+I231+I233)</f>
        <v>0</v>
      </c>
    </row>
    <row r="225" spans="1:9" ht="13.5" customHeight="1" hidden="1" thickBot="1">
      <c r="A225" s="49" t="s">
        <v>156</v>
      </c>
      <c r="B225" s="11" t="s">
        <v>10</v>
      </c>
      <c r="C225" s="117" t="s">
        <v>63</v>
      </c>
      <c r="D225" s="50" t="s">
        <v>11</v>
      </c>
      <c r="E225" s="50" t="s">
        <v>151</v>
      </c>
      <c r="F225" s="50" t="s">
        <v>16</v>
      </c>
      <c r="G225" s="50" t="s">
        <v>16</v>
      </c>
      <c r="H225" s="50"/>
      <c r="I225" s="212">
        <f>SUM(I226)</f>
        <v>0</v>
      </c>
    </row>
    <row r="226" spans="1:9" s="55" customFormat="1" ht="13.5" customHeight="1" hidden="1" thickBot="1">
      <c r="A226" s="51" t="s">
        <v>125</v>
      </c>
      <c r="B226" s="11" t="s">
        <v>10</v>
      </c>
      <c r="C226" s="118" t="s">
        <v>63</v>
      </c>
      <c r="D226" s="52" t="s">
        <v>11</v>
      </c>
      <c r="E226" s="52" t="s">
        <v>151</v>
      </c>
      <c r="F226" s="52" t="s">
        <v>16</v>
      </c>
      <c r="G226" s="52" t="s">
        <v>16</v>
      </c>
      <c r="H226" s="52" t="s">
        <v>126</v>
      </c>
      <c r="I226" s="213"/>
    </row>
    <row r="227" spans="1:9" ht="13.5" customHeight="1" hidden="1" thickBot="1">
      <c r="A227" s="18" t="s">
        <v>179</v>
      </c>
      <c r="B227" s="11" t="s">
        <v>10</v>
      </c>
      <c r="C227" s="85" t="s">
        <v>63</v>
      </c>
      <c r="D227" s="20" t="s">
        <v>11</v>
      </c>
      <c r="E227" s="20" t="s">
        <v>180</v>
      </c>
      <c r="F227" s="20" t="s">
        <v>16</v>
      </c>
      <c r="G227" s="20" t="s">
        <v>16</v>
      </c>
      <c r="H227" s="20"/>
      <c r="I227" s="198">
        <f>SUM(I228)</f>
        <v>0</v>
      </c>
    </row>
    <row r="228" spans="1:9" s="55" customFormat="1" ht="13.5" customHeight="1" hidden="1" thickBot="1">
      <c r="A228" s="22" t="s">
        <v>125</v>
      </c>
      <c r="B228" s="11" t="s">
        <v>10</v>
      </c>
      <c r="C228" s="86" t="s">
        <v>63</v>
      </c>
      <c r="D228" s="24" t="s">
        <v>11</v>
      </c>
      <c r="E228" s="24" t="s">
        <v>180</v>
      </c>
      <c r="F228" s="24" t="s">
        <v>16</v>
      </c>
      <c r="G228" s="24" t="s">
        <v>16</v>
      </c>
      <c r="H228" s="24" t="s">
        <v>126</v>
      </c>
      <c r="I228" s="200"/>
    </row>
    <row r="229" spans="1:9" ht="13.5" customHeight="1" hidden="1" thickBot="1">
      <c r="A229" s="56" t="s">
        <v>181</v>
      </c>
      <c r="B229" s="11" t="s">
        <v>10</v>
      </c>
      <c r="C229" s="119" t="s">
        <v>63</v>
      </c>
      <c r="D229" s="57" t="s">
        <v>11</v>
      </c>
      <c r="E229" s="57" t="s">
        <v>182</v>
      </c>
      <c r="F229" s="57" t="s">
        <v>16</v>
      </c>
      <c r="G229" s="57" t="s">
        <v>16</v>
      </c>
      <c r="H229" s="57"/>
      <c r="I229" s="214">
        <f>SUM(I230)</f>
        <v>0</v>
      </c>
    </row>
    <row r="230" spans="1:9" s="55" customFormat="1" ht="13.5" customHeight="1" hidden="1" thickBot="1">
      <c r="A230" s="22" t="s">
        <v>125</v>
      </c>
      <c r="B230" s="11" t="s">
        <v>10</v>
      </c>
      <c r="C230" s="86" t="s">
        <v>63</v>
      </c>
      <c r="D230" s="24" t="s">
        <v>11</v>
      </c>
      <c r="E230" s="24" t="s">
        <v>182</v>
      </c>
      <c r="F230" s="24" t="s">
        <v>16</v>
      </c>
      <c r="G230" s="24" t="s">
        <v>16</v>
      </c>
      <c r="H230" s="24" t="s">
        <v>126</v>
      </c>
      <c r="I230" s="200"/>
    </row>
    <row r="231" spans="1:9" ht="13.5" customHeight="1" hidden="1" thickBot="1">
      <c r="A231" s="18" t="s">
        <v>183</v>
      </c>
      <c r="B231" s="11" t="s">
        <v>10</v>
      </c>
      <c r="C231" s="85" t="s">
        <v>63</v>
      </c>
      <c r="D231" s="20" t="s">
        <v>11</v>
      </c>
      <c r="E231" s="20" t="s">
        <v>184</v>
      </c>
      <c r="F231" s="20" t="s">
        <v>16</v>
      </c>
      <c r="G231" s="20" t="s">
        <v>16</v>
      </c>
      <c r="H231" s="20"/>
      <c r="I231" s="198">
        <f>SUM(I232)</f>
        <v>0</v>
      </c>
    </row>
    <row r="232" spans="1:9" s="55" customFormat="1" ht="13.5" customHeight="1" hidden="1" thickBot="1">
      <c r="A232" s="22" t="s">
        <v>125</v>
      </c>
      <c r="B232" s="11" t="s">
        <v>10</v>
      </c>
      <c r="C232" s="86" t="s">
        <v>63</v>
      </c>
      <c r="D232" s="24" t="s">
        <v>11</v>
      </c>
      <c r="E232" s="24" t="s">
        <v>184</v>
      </c>
      <c r="F232" s="24" t="s">
        <v>16</v>
      </c>
      <c r="G232" s="24" t="s">
        <v>16</v>
      </c>
      <c r="H232" s="24" t="s">
        <v>126</v>
      </c>
      <c r="I232" s="200"/>
    </row>
    <row r="233" spans="1:9" ht="13.5" customHeight="1" hidden="1" thickBot="1">
      <c r="A233" s="120" t="s">
        <v>62</v>
      </c>
      <c r="B233" s="11" t="s">
        <v>10</v>
      </c>
      <c r="C233" s="119" t="s">
        <v>63</v>
      </c>
      <c r="D233" s="57" t="s">
        <v>11</v>
      </c>
      <c r="E233" s="57" t="s">
        <v>140</v>
      </c>
      <c r="F233" s="57" t="s">
        <v>16</v>
      </c>
      <c r="G233" s="57" t="s">
        <v>16</v>
      </c>
      <c r="H233" s="57"/>
      <c r="I233" s="214">
        <f>SUM(I234+I236+I238+I240)</f>
        <v>0</v>
      </c>
    </row>
    <row r="234" spans="1:9" ht="13.5" customHeight="1" hidden="1" thickBot="1">
      <c r="A234" s="121" t="s">
        <v>139</v>
      </c>
      <c r="B234" s="11" t="s">
        <v>10</v>
      </c>
      <c r="C234" s="85" t="s">
        <v>63</v>
      </c>
      <c r="D234" s="20" t="s">
        <v>11</v>
      </c>
      <c r="E234" s="20" t="s">
        <v>140</v>
      </c>
      <c r="F234" s="83" t="s">
        <v>16</v>
      </c>
      <c r="G234" s="66" t="s">
        <v>43</v>
      </c>
      <c r="H234" s="20"/>
      <c r="I234" s="198">
        <f>SUM(I235)</f>
        <v>0</v>
      </c>
    </row>
    <row r="235" spans="1:9" s="55" customFormat="1" ht="13.5" customHeight="1" hidden="1" thickBot="1">
      <c r="A235" s="22" t="s">
        <v>185</v>
      </c>
      <c r="B235" s="11" t="s">
        <v>10</v>
      </c>
      <c r="C235" s="86" t="s">
        <v>63</v>
      </c>
      <c r="D235" s="24" t="s">
        <v>11</v>
      </c>
      <c r="E235" s="24" t="s">
        <v>140</v>
      </c>
      <c r="F235" s="79" t="s">
        <v>16</v>
      </c>
      <c r="G235" s="87" t="s">
        <v>43</v>
      </c>
      <c r="H235" s="24" t="s">
        <v>186</v>
      </c>
      <c r="I235" s="200"/>
    </row>
    <row r="236" spans="1:9" ht="13.5" customHeight="1" hidden="1" thickBot="1">
      <c r="A236" s="18" t="s">
        <v>187</v>
      </c>
      <c r="B236" s="11" t="s">
        <v>10</v>
      </c>
      <c r="C236" s="85" t="s">
        <v>63</v>
      </c>
      <c r="D236" s="20" t="s">
        <v>11</v>
      </c>
      <c r="E236" s="20" t="s">
        <v>97</v>
      </c>
      <c r="F236" s="83" t="s">
        <v>16</v>
      </c>
      <c r="G236" s="66" t="s">
        <v>16</v>
      </c>
      <c r="H236" s="20"/>
      <c r="I236" s="198">
        <f>SUM(I237)</f>
        <v>0</v>
      </c>
    </row>
    <row r="237" spans="1:9" s="55" customFormat="1" ht="13.5" customHeight="1" hidden="1" thickBot="1">
      <c r="A237" s="22" t="s">
        <v>188</v>
      </c>
      <c r="B237" s="11" t="s">
        <v>10</v>
      </c>
      <c r="C237" s="86" t="s">
        <v>63</v>
      </c>
      <c r="D237" s="24" t="s">
        <v>11</v>
      </c>
      <c r="E237" s="24" t="s">
        <v>97</v>
      </c>
      <c r="F237" s="79" t="s">
        <v>16</v>
      </c>
      <c r="G237" s="87" t="s">
        <v>43</v>
      </c>
      <c r="H237" s="24" t="s">
        <v>189</v>
      </c>
      <c r="I237" s="200"/>
    </row>
    <row r="238" spans="1:9" ht="13.5" customHeight="1" hidden="1" thickBot="1">
      <c r="A238" s="18" t="s">
        <v>190</v>
      </c>
      <c r="B238" s="11" t="s">
        <v>10</v>
      </c>
      <c r="C238" s="85" t="s">
        <v>63</v>
      </c>
      <c r="D238" s="20" t="s">
        <v>11</v>
      </c>
      <c r="E238" s="20" t="s">
        <v>97</v>
      </c>
      <c r="F238" s="83" t="s">
        <v>16</v>
      </c>
      <c r="G238" s="66" t="s">
        <v>16</v>
      </c>
      <c r="H238" s="20"/>
      <c r="I238" s="198">
        <f>SUM(I239)</f>
        <v>0</v>
      </c>
    </row>
    <row r="239" spans="1:9" s="55" customFormat="1" ht="13.5" customHeight="1" hidden="1" thickBot="1">
      <c r="A239" s="22" t="s">
        <v>188</v>
      </c>
      <c r="B239" s="11" t="s">
        <v>10</v>
      </c>
      <c r="C239" s="86" t="s">
        <v>63</v>
      </c>
      <c r="D239" s="24" t="s">
        <v>11</v>
      </c>
      <c r="E239" s="24" t="s">
        <v>97</v>
      </c>
      <c r="F239" s="79" t="s">
        <v>16</v>
      </c>
      <c r="G239" s="87" t="s">
        <v>43</v>
      </c>
      <c r="H239" s="24" t="s">
        <v>189</v>
      </c>
      <c r="I239" s="200"/>
    </row>
    <row r="240" spans="1:9" ht="13.5" customHeight="1" hidden="1" thickBot="1">
      <c r="A240" s="18" t="s">
        <v>191</v>
      </c>
      <c r="B240" s="11" t="s">
        <v>10</v>
      </c>
      <c r="C240" s="85" t="s">
        <v>63</v>
      </c>
      <c r="D240" s="20" t="s">
        <v>11</v>
      </c>
      <c r="E240" s="20" t="s">
        <v>97</v>
      </c>
      <c r="F240" s="83" t="s">
        <v>16</v>
      </c>
      <c r="G240" s="66" t="s">
        <v>16</v>
      </c>
      <c r="H240" s="20"/>
      <c r="I240" s="198">
        <f>SUM(I241)</f>
        <v>0</v>
      </c>
    </row>
    <row r="241" spans="1:9" s="55" customFormat="1" ht="13.5" customHeight="1" hidden="1" thickBot="1">
      <c r="A241" s="22" t="s">
        <v>188</v>
      </c>
      <c r="B241" s="11" t="s">
        <v>10</v>
      </c>
      <c r="C241" s="86" t="s">
        <v>63</v>
      </c>
      <c r="D241" s="24" t="s">
        <v>11</v>
      </c>
      <c r="E241" s="24" t="s">
        <v>97</v>
      </c>
      <c r="F241" s="79" t="s">
        <v>16</v>
      </c>
      <c r="G241" s="87" t="s">
        <v>43</v>
      </c>
      <c r="H241" s="24" t="s">
        <v>189</v>
      </c>
      <c r="I241" s="200"/>
    </row>
    <row r="242" spans="1:9" s="107" customFormat="1" ht="13.5" customHeight="1" hidden="1" thickBot="1">
      <c r="A242" s="33" t="s">
        <v>192</v>
      </c>
      <c r="B242" s="11" t="s">
        <v>10</v>
      </c>
      <c r="C242" s="34" t="s">
        <v>63</v>
      </c>
      <c r="D242" s="35" t="s">
        <v>13</v>
      </c>
      <c r="E242" s="114"/>
      <c r="F242" s="114"/>
      <c r="G242" s="114"/>
      <c r="H242" s="114"/>
      <c r="I242" s="201">
        <f>SUM(I243)</f>
        <v>0</v>
      </c>
    </row>
    <row r="243" spans="1:9" ht="13.5" customHeight="1" hidden="1" thickBot="1">
      <c r="A243" s="18" t="s">
        <v>193</v>
      </c>
      <c r="B243" s="11" t="s">
        <v>10</v>
      </c>
      <c r="C243" s="85" t="s">
        <v>63</v>
      </c>
      <c r="D243" s="20" t="s">
        <v>13</v>
      </c>
      <c r="E243" s="20" t="s">
        <v>194</v>
      </c>
      <c r="F243" s="20" t="s">
        <v>16</v>
      </c>
      <c r="G243" s="20" t="s">
        <v>16</v>
      </c>
      <c r="H243" s="20"/>
      <c r="I243" s="198">
        <f>SUM(I244)</f>
        <v>0</v>
      </c>
    </row>
    <row r="244" spans="1:9" s="55" customFormat="1" ht="13.5" customHeight="1" hidden="1" thickBot="1">
      <c r="A244" s="22" t="s">
        <v>188</v>
      </c>
      <c r="B244" s="11" t="s">
        <v>10</v>
      </c>
      <c r="C244" s="86" t="s">
        <v>63</v>
      </c>
      <c r="D244" s="24" t="s">
        <v>13</v>
      </c>
      <c r="E244" s="24" t="s">
        <v>194</v>
      </c>
      <c r="F244" s="24" t="s">
        <v>16</v>
      </c>
      <c r="G244" s="24" t="s">
        <v>16</v>
      </c>
      <c r="H244" s="24" t="s">
        <v>189</v>
      </c>
      <c r="I244" s="200"/>
    </row>
    <row r="245" spans="1:9" s="37" customFormat="1" ht="13.5" customHeight="1" hidden="1" thickBot="1">
      <c r="A245" s="13" t="s">
        <v>195</v>
      </c>
      <c r="B245" s="11" t="s">
        <v>10</v>
      </c>
      <c r="C245" s="14" t="s">
        <v>63</v>
      </c>
      <c r="D245" s="15" t="s">
        <v>22</v>
      </c>
      <c r="E245" s="15"/>
      <c r="F245" s="15"/>
      <c r="G245" s="15"/>
      <c r="H245" s="15"/>
      <c r="I245" s="203">
        <f>SUM(I246+I248)</f>
        <v>0</v>
      </c>
    </row>
    <row r="246" spans="1:9" ht="13.5" customHeight="1" hidden="1" thickBot="1">
      <c r="A246" s="18" t="s">
        <v>99</v>
      </c>
      <c r="B246" s="11" t="s">
        <v>10</v>
      </c>
      <c r="C246" s="19" t="s">
        <v>63</v>
      </c>
      <c r="D246" s="20" t="s">
        <v>22</v>
      </c>
      <c r="E246" s="20" t="s">
        <v>100</v>
      </c>
      <c r="F246" s="20" t="s">
        <v>16</v>
      </c>
      <c r="G246" s="20" t="s">
        <v>16</v>
      </c>
      <c r="H246" s="20"/>
      <c r="I246" s="198">
        <f>SUM(I247)</f>
        <v>0</v>
      </c>
    </row>
    <row r="247" spans="1:9" s="17" customFormat="1" ht="13.5" customHeight="1" hidden="1" thickBot="1">
      <c r="A247" s="22" t="s">
        <v>111</v>
      </c>
      <c r="B247" s="11" t="s">
        <v>10</v>
      </c>
      <c r="C247" s="23" t="s">
        <v>63</v>
      </c>
      <c r="D247" s="24" t="s">
        <v>22</v>
      </c>
      <c r="E247" s="24" t="s">
        <v>100</v>
      </c>
      <c r="F247" s="24" t="s">
        <v>16</v>
      </c>
      <c r="G247" s="24" t="s">
        <v>16</v>
      </c>
      <c r="H247" s="24" t="s">
        <v>112</v>
      </c>
      <c r="I247" s="200"/>
    </row>
    <row r="248" spans="1:9" ht="13.5" customHeight="1" hidden="1" thickBot="1">
      <c r="A248" s="49" t="s">
        <v>156</v>
      </c>
      <c r="B248" s="11" t="s">
        <v>10</v>
      </c>
      <c r="C248" s="19" t="s">
        <v>63</v>
      </c>
      <c r="D248" s="20" t="s">
        <v>22</v>
      </c>
      <c r="E248" s="20" t="s">
        <v>151</v>
      </c>
      <c r="F248" s="20" t="s">
        <v>16</v>
      </c>
      <c r="G248" s="20" t="s">
        <v>16</v>
      </c>
      <c r="H248" s="20"/>
      <c r="I248" s="198">
        <f>SUM(I249)</f>
        <v>0</v>
      </c>
    </row>
    <row r="249" spans="1:9" s="17" customFormat="1" ht="13.5" customHeight="1" hidden="1" thickBot="1">
      <c r="A249" s="51" t="s">
        <v>125</v>
      </c>
      <c r="B249" s="11" t="s">
        <v>10</v>
      </c>
      <c r="C249" s="23" t="s">
        <v>63</v>
      </c>
      <c r="D249" s="24" t="s">
        <v>22</v>
      </c>
      <c r="E249" s="24" t="s">
        <v>151</v>
      </c>
      <c r="F249" s="24" t="s">
        <v>16</v>
      </c>
      <c r="G249" s="24" t="s">
        <v>16</v>
      </c>
      <c r="H249" s="24" t="s">
        <v>126</v>
      </c>
      <c r="I249" s="200"/>
    </row>
    <row r="250" spans="1:9" ht="13.5" customHeight="1" hidden="1" thickBot="1">
      <c r="A250" s="122"/>
      <c r="B250" s="123" t="s">
        <v>10</v>
      </c>
      <c r="C250" s="124"/>
      <c r="D250" s="125"/>
      <c r="E250" s="125"/>
      <c r="F250" s="125"/>
      <c r="G250" s="125"/>
      <c r="H250" s="125"/>
      <c r="I250" s="204"/>
    </row>
    <row r="251" spans="1:9" ht="13.5" customHeight="1" hidden="1" thickBot="1">
      <c r="A251" s="18" t="s">
        <v>171</v>
      </c>
      <c r="B251" s="126"/>
      <c r="C251" s="85" t="s">
        <v>72</v>
      </c>
      <c r="D251" s="20" t="s">
        <v>11</v>
      </c>
      <c r="E251" s="20" t="s">
        <v>138</v>
      </c>
      <c r="F251" s="20" t="s">
        <v>16</v>
      </c>
      <c r="G251" s="20" t="s">
        <v>16</v>
      </c>
      <c r="H251" s="20"/>
      <c r="I251" s="198">
        <f>I252</f>
        <v>0</v>
      </c>
    </row>
    <row r="252" spans="1:9" ht="13.5" customHeight="1" hidden="1" thickBot="1">
      <c r="A252" s="22" t="s">
        <v>196</v>
      </c>
      <c r="B252" s="127"/>
      <c r="C252" s="86" t="s">
        <v>72</v>
      </c>
      <c r="D252" s="24" t="s">
        <v>11</v>
      </c>
      <c r="E252" s="24" t="s">
        <v>138</v>
      </c>
      <c r="F252" s="24" t="s">
        <v>35</v>
      </c>
      <c r="G252" s="24" t="s">
        <v>16</v>
      </c>
      <c r="H252" s="28"/>
      <c r="I252" s="195">
        <f>I253</f>
        <v>0</v>
      </c>
    </row>
    <row r="253" spans="1:9" ht="13.5" customHeight="1" hidden="1" thickBot="1">
      <c r="A253" s="25" t="s">
        <v>158</v>
      </c>
      <c r="B253" s="128"/>
      <c r="C253" s="111" t="s">
        <v>72</v>
      </c>
      <c r="D253" s="45" t="s">
        <v>11</v>
      </c>
      <c r="E253" s="45" t="s">
        <v>138</v>
      </c>
      <c r="F253" s="45" t="s">
        <v>35</v>
      </c>
      <c r="G253" s="45" t="s">
        <v>16</v>
      </c>
      <c r="H253" s="45" t="s">
        <v>25</v>
      </c>
      <c r="I253" s="204"/>
    </row>
    <row r="254" spans="1:9" s="48" customFormat="1" ht="20.25" customHeight="1" hidden="1" thickBot="1">
      <c r="A254" s="281" t="s">
        <v>197</v>
      </c>
      <c r="B254" s="261" t="s">
        <v>10</v>
      </c>
      <c r="C254" s="276" t="s">
        <v>198</v>
      </c>
      <c r="D254" s="284"/>
      <c r="E254" s="284"/>
      <c r="F254" s="284"/>
      <c r="G254" s="284"/>
      <c r="H254" s="284"/>
      <c r="I254" s="239">
        <f>SUM(I260+I263+I285+I255+I288)</f>
        <v>0</v>
      </c>
    </row>
    <row r="255" spans="1:9" s="107" customFormat="1" ht="13.5" customHeight="1" hidden="1" thickBot="1">
      <c r="A255" s="13" t="s">
        <v>199</v>
      </c>
      <c r="B255" s="11" t="s">
        <v>10</v>
      </c>
      <c r="C255" s="237" t="s">
        <v>198</v>
      </c>
      <c r="D255" s="238" t="s">
        <v>11</v>
      </c>
      <c r="E255" s="278"/>
      <c r="F255" s="278"/>
      <c r="G255" s="278"/>
      <c r="H255" s="278"/>
      <c r="I255" s="249">
        <f>SUM(I256)</f>
        <v>0</v>
      </c>
    </row>
    <row r="256" spans="1:9" ht="13.5" customHeight="1" hidden="1" thickBot="1">
      <c r="A256" s="18" t="s">
        <v>200</v>
      </c>
      <c r="B256" s="11" t="s">
        <v>10</v>
      </c>
      <c r="C256" s="273" t="s">
        <v>198</v>
      </c>
      <c r="D256" s="222" t="s">
        <v>11</v>
      </c>
      <c r="E256" s="222" t="s">
        <v>201</v>
      </c>
      <c r="F256" s="222" t="s">
        <v>16</v>
      </c>
      <c r="G256" s="222" t="s">
        <v>16</v>
      </c>
      <c r="H256" s="222"/>
      <c r="I256" s="242">
        <f>SUM(I259)</f>
        <v>0</v>
      </c>
    </row>
    <row r="257" spans="1:9" ht="13.5" customHeight="1" hidden="1" thickBot="1">
      <c r="A257" s="25" t="s">
        <v>202</v>
      </c>
      <c r="B257" s="11"/>
      <c r="C257" s="274" t="s">
        <v>198</v>
      </c>
      <c r="D257" s="224" t="s">
        <v>11</v>
      </c>
      <c r="E257" s="224" t="s">
        <v>203</v>
      </c>
      <c r="F257" s="224" t="s">
        <v>16</v>
      </c>
      <c r="G257" s="224" t="s">
        <v>16</v>
      </c>
      <c r="H257" s="228"/>
      <c r="I257" s="243">
        <f>I258</f>
        <v>0</v>
      </c>
    </row>
    <row r="258" spans="1:9" ht="13.5" customHeight="1" hidden="1" thickBot="1">
      <c r="A258" s="22" t="s">
        <v>204</v>
      </c>
      <c r="B258" s="11"/>
      <c r="C258" s="274" t="s">
        <v>198</v>
      </c>
      <c r="D258" s="224" t="s">
        <v>11</v>
      </c>
      <c r="E258" s="224" t="s">
        <v>203</v>
      </c>
      <c r="F258" s="224" t="s">
        <v>11</v>
      </c>
      <c r="G258" s="224" t="s">
        <v>16</v>
      </c>
      <c r="H258" s="228"/>
      <c r="I258" s="243">
        <f>I259</f>
        <v>0</v>
      </c>
    </row>
    <row r="259" spans="1:9" s="55" customFormat="1" ht="13.5" customHeight="1" hidden="1" thickBot="1">
      <c r="A259" s="25" t="s">
        <v>205</v>
      </c>
      <c r="B259" s="11" t="s">
        <v>10</v>
      </c>
      <c r="C259" s="277" t="s">
        <v>198</v>
      </c>
      <c r="D259" s="260" t="s">
        <v>11</v>
      </c>
      <c r="E259" s="260" t="s">
        <v>203</v>
      </c>
      <c r="F259" s="260" t="s">
        <v>11</v>
      </c>
      <c r="G259" s="260" t="s">
        <v>16</v>
      </c>
      <c r="H259" s="260" t="s">
        <v>37</v>
      </c>
      <c r="I259" s="244">
        <v>0</v>
      </c>
    </row>
    <row r="260" spans="1:9" s="107" customFormat="1" ht="13.5" customHeight="1" hidden="1">
      <c r="A260" s="13" t="s">
        <v>206</v>
      </c>
      <c r="B260" s="129"/>
      <c r="C260" s="14" t="s">
        <v>198</v>
      </c>
      <c r="D260" s="15" t="s">
        <v>13</v>
      </c>
      <c r="E260" s="116"/>
      <c r="F260" s="116"/>
      <c r="G260" s="116"/>
      <c r="H260" s="116"/>
      <c r="I260" s="16">
        <f>SUM(I261)</f>
        <v>0</v>
      </c>
    </row>
    <row r="261" spans="1:9" ht="13.5" customHeight="1" hidden="1">
      <c r="A261" s="18" t="s">
        <v>207</v>
      </c>
      <c r="B261" s="130"/>
      <c r="C261" s="85" t="s">
        <v>198</v>
      </c>
      <c r="D261" s="20" t="s">
        <v>13</v>
      </c>
      <c r="E261" s="20" t="s">
        <v>208</v>
      </c>
      <c r="F261" s="20" t="s">
        <v>16</v>
      </c>
      <c r="G261" s="20" t="s">
        <v>16</v>
      </c>
      <c r="H261" s="20"/>
      <c r="I261" s="21">
        <f>SUM(I262)</f>
        <v>0</v>
      </c>
    </row>
    <row r="262" spans="1:9" s="55" customFormat="1" ht="13.5" customHeight="1" hidden="1">
      <c r="A262" s="22" t="s">
        <v>125</v>
      </c>
      <c r="B262" s="131"/>
      <c r="C262" s="86" t="s">
        <v>198</v>
      </c>
      <c r="D262" s="24" t="s">
        <v>13</v>
      </c>
      <c r="E262" s="24" t="s">
        <v>208</v>
      </c>
      <c r="F262" s="24" t="s">
        <v>16</v>
      </c>
      <c r="G262" s="24" t="s">
        <v>16</v>
      </c>
      <c r="H262" s="24" t="s">
        <v>126</v>
      </c>
      <c r="I262" s="26"/>
    </row>
    <row r="263" spans="1:9" s="107" customFormat="1" ht="13.5" customHeight="1" hidden="1">
      <c r="A263" s="33" t="s">
        <v>209</v>
      </c>
      <c r="B263" s="132"/>
      <c r="C263" s="34" t="s">
        <v>198</v>
      </c>
      <c r="D263" s="35" t="s">
        <v>18</v>
      </c>
      <c r="E263" s="114"/>
      <c r="F263" s="114"/>
      <c r="G263" s="114"/>
      <c r="H263" s="114"/>
      <c r="I263" s="36">
        <f>SUM(I264+I268+I270)+I279+I281</f>
        <v>0</v>
      </c>
    </row>
    <row r="264" spans="1:9" ht="13.5" customHeight="1" hidden="1">
      <c r="A264" s="18" t="s">
        <v>113</v>
      </c>
      <c r="B264" s="130"/>
      <c r="C264" s="85" t="s">
        <v>198</v>
      </c>
      <c r="D264" s="20" t="s">
        <v>18</v>
      </c>
      <c r="E264" s="20" t="s">
        <v>114</v>
      </c>
      <c r="F264" s="20" t="s">
        <v>16</v>
      </c>
      <c r="G264" s="20" t="s">
        <v>16</v>
      </c>
      <c r="H264" s="20"/>
      <c r="I264" s="21">
        <f>SUM(I265+I267+I266)</f>
        <v>0</v>
      </c>
    </row>
    <row r="265" spans="1:9" s="55" customFormat="1" ht="13.5" customHeight="1" hidden="1">
      <c r="A265" s="22" t="s">
        <v>210</v>
      </c>
      <c r="B265" s="131"/>
      <c r="C265" s="86" t="s">
        <v>198</v>
      </c>
      <c r="D265" s="24" t="s">
        <v>18</v>
      </c>
      <c r="E265" s="24" t="s">
        <v>114</v>
      </c>
      <c r="F265" s="24" t="s">
        <v>16</v>
      </c>
      <c r="G265" s="24" t="s">
        <v>16</v>
      </c>
      <c r="H265" s="24" t="s">
        <v>211</v>
      </c>
      <c r="I265" s="26"/>
    </row>
    <row r="266" spans="1:9" s="55" customFormat="1" ht="13.5" customHeight="1" hidden="1">
      <c r="A266" s="22" t="s">
        <v>212</v>
      </c>
      <c r="B266" s="131"/>
      <c r="C266" s="86" t="s">
        <v>198</v>
      </c>
      <c r="D266" s="24" t="s">
        <v>18</v>
      </c>
      <c r="E266" s="24" t="s">
        <v>114</v>
      </c>
      <c r="F266" s="24" t="s">
        <v>16</v>
      </c>
      <c r="G266" s="24" t="s">
        <v>16</v>
      </c>
      <c r="H266" s="24" t="s">
        <v>213</v>
      </c>
      <c r="I266" s="26"/>
    </row>
    <row r="267" spans="1:9" s="55" customFormat="1" ht="13.5" customHeight="1" hidden="1">
      <c r="A267" s="22" t="s">
        <v>214</v>
      </c>
      <c r="B267" s="131"/>
      <c r="C267" s="86" t="s">
        <v>198</v>
      </c>
      <c r="D267" s="24" t="s">
        <v>18</v>
      </c>
      <c r="E267" s="24" t="s">
        <v>114</v>
      </c>
      <c r="F267" s="24" t="s">
        <v>16</v>
      </c>
      <c r="G267" s="24" t="s">
        <v>16</v>
      </c>
      <c r="H267" s="24" t="s">
        <v>215</v>
      </c>
      <c r="I267" s="26"/>
    </row>
    <row r="268" spans="1:9" ht="13.5" customHeight="1" hidden="1">
      <c r="A268" s="18" t="s">
        <v>73</v>
      </c>
      <c r="B268" s="130"/>
      <c r="C268" s="85" t="s">
        <v>198</v>
      </c>
      <c r="D268" s="20" t="s">
        <v>18</v>
      </c>
      <c r="E268" s="20" t="s">
        <v>74</v>
      </c>
      <c r="F268" s="20" t="s">
        <v>16</v>
      </c>
      <c r="G268" s="20" t="s">
        <v>16</v>
      </c>
      <c r="H268" s="20"/>
      <c r="I268" s="21">
        <f>SUM(I269)</f>
        <v>0</v>
      </c>
    </row>
    <row r="269" spans="1:9" s="55" customFormat="1" ht="13.5" customHeight="1" hidden="1" thickBot="1">
      <c r="A269" s="59" t="s">
        <v>216</v>
      </c>
      <c r="B269" s="133"/>
      <c r="C269" s="134" t="s">
        <v>198</v>
      </c>
      <c r="D269" s="61" t="s">
        <v>18</v>
      </c>
      <c r="E269" s="61" t="s">
        <v>74</v>
      </c>
      <c r="F269" s="61" t="s">
        <v>16</v>
      </c>
      <c r="G269" s="61" t="s">
        <v>16</v>
      </c>
      <c r="H269" s="61" t="s">
        <v>217</v>
      </c>
      <c r="I269" s="62"/>
    </row>
    <row r="270" spans="1:9" s="107" customFormat="1" ht="16.5" hidden="1" thickBot="1">
      <c r="A270" s="13" t="s">
        <v>209</v>
      </c>
      <c r="B270" s="11" t="s">
        <v>10</v>
      </c>
      <c r="C270" s="238" t="s">
        <v>198</v>
      </c>
      <c r="D270" s="238" t="s">
        <v>18</v>
      </c>
      <c r="E270" s="238"/>
      <c r="F270" s="238"/>
      <c r="G270" s="238"/>
      <c r="H270" s="238"/>
      <c r="I270" s="249">
        <f>I271</f>
        <v>0</v>
      </c>
    </row>
    <row r="271" spans="1:9" ht="16.5" hidden="1" thickBot="1">
      <c r="A271" s="18" t="s">
        <v>218</v>
      </c>
      <c r="B271" s="11" t="s">
        <v>10</v>
      </c>
      <c r="C271" s="273" t="s">
        <v>198</v>
      </c>
      <c r="D271" s="222" t="s">
        <v>18</v>
      </c>
      <c r="E271" s="222" t="s">
        <v>219</v>
      </c>
      <c r="F271" s="222" t="s">
        <v>16</v>
      </c>
      <c r="G271" s="222" t="s">
        <v>16</v>
      </c>
      <c r="H271" s="222"/>
      <c r="I271" s="242">
        <f>I272</f>
        <v>0</v>
      </c>
    </row>
    <row r="272" spans="1:9" ht="17.25" customHeight="1" hidden="1" thickBot="1">
      <c r="A272" s="22" t="s">
        <v>220</v>
      </c>
      <c r="B272" s="11"/>
      <c r="C272" s="274" t="s">
        <v>198</v>
      </c>
      <c r="D272" s="224" t="s">
        <v>18</v>
      </c>
      <c r="E272" s="224" t="s">
        <v>219</v>
      </c>
      <c r="F272" s="224" t="s">
        <v>11</v>
      </c>
      <c r="G272" s="224" t="s">
        <v>16</v>
      </c>
      <c r="H272" s="228"/>
      <c r="I272" s="243">
        <f>I273</f>
        <v>0</v>
      </c>
    </row>
    <row r="273" spans="1:9" s="55" customFormat="1" ht="15.75" customHeight="1" hidden="1" thickBot="1">
      <c r="A273" s="25" t="s">
        <v>205</v>
      </c>
      <c r="B273" s="11" t="s">
        <v>10</v>
      </c>
      <c r="C273" s="277" t="s">
        <v>198</v>
      </c>
      <c r="D273" s="260" t="s">
        <v>18</v>
      </c>
      <c r="E273" s="260" t="s">
        <v>219</v>
      </c>
      <c r="F273" s="260" t="s">
        <v>11</v>
      </c>
      <c r="G273" s="260" t="s">
        <v>16</v>
      </c>
      <c r="H273" s="260" t="s">
        <v>37</v>
      </c>
      <c r="I273" s="244">
        <v>0</v>
      </c>
    </row>
    <row r="274" spans="1:9" s="55" customFormat="1" ht="17.25" customHeight="1" hidden="1" thickBot="1">
      <c r="A274" s="46" t="s">
        <v>221</v>
      </c>
      <c r="B274" s="11"/>
      <c r="C274" s="90" t="s">
        <v>81</v>
      </c>
      <c r="D274" s="91"/>
      <c r="E274" s="91"/>
      <c r="F274" s="91"/>
      <c r="G274" s="91"/>
      <c r="H274" s="91"/>
      <c r="I274" s="47">
        <f>I275</f>
        <v>0</v>
      </c>
    </row>
    <row r="275" spans="1:9" s="55" customFormat="1" ht="23.25" customHeight="1" hidden="1" thickBot="1">
      <c r="A275" s="13" t="s">
        <v>222</v>
      </c>
      <c r="B275" s="11"/>
      <c r="C275" s="14" t="s">
        <v>81</v>
      </c>
      <c r="D275" s="15" t="s">
        <v>22</v>
      </c>
      <c r="E275" s="116"/>
      <c r="F275" s="116"/>
      <c r="G275" s="116"/>
      <c r="H275" s="116"/>
      <c r="I275" s="16">
        <f>I276</f>
        <v>0</v>
      </c>
    </row>
    <row r="276" spans="1:9" s="55" customFormat="1" ht="24.75" customHeight="1" hidden="1" thickBot="1">
      <c r="A276" s="18" t="s">
        <v>221</v>
      </c>
      <c r="B276" s="11"/>
      <c r="C276" s="85" t="s">
        <v>81</v>
      </c>
      <c r="D276" s="20" t="s">
        <v>22</v>
      </c>
      <c r="E276" s="20" t="s">
        <v>223</v>
      </c>
      <c r="F276" s="20" t="s">
        <v>16</v>
      </c>
      <c r="G276" s="20" t="s">
        <v>16</v>
      </c>
      <c r="H276" s="20"/>
      <c r="I276" s="21">
        <f>I277</f>
        <v>0</v>
      </c>
    </row>
    <row r="277" spans="1:9" s="55" customFormat="1" ht="26.25" customHeight="1" hidden="1" thickBot="1">
      <c r="A277" s="22" t="s">
        <v>241</v>
      </c>
      <c r="B277" s="11"/>
      <c r="C277" s="86" t="s">
        <v>81</v>
      </c>
      <c r="D277" s="24" t="s">
        <v>22</v>
      </c>
      <c r="E277" s="24" t="s">
        <v>223</v>
      </c>
      <c r="F277" s="24" t="s">
        <v>35</v>
      </c>
      <c r="G277" s="24" t="s">
        <v>16</v>
      </c>
      <c r="H277" s="24"/>
      <c r="I277" s="26">
        <f>I278</f>
        <v>0</v>
      </c>
    </row>
    <row r="278" spans="1:9" s="55" customFormat="1" ht="20.25" customHeight="1" hidden="1" thickBot="1">
      <c r="A278" s="25" t="s">
        <v>222</v>
      </c>
      <c r="B278" s="11"/>
      <c r="C278" s="111" t="s">
        <v>81</v>
      </c>
      <c r="D278" s="45" t="s">
        <v>22</v>
      </c>
      <c r="E278" s="45" t="s">
        <v>223</v>
      </c>
      <c r="F278" s="45" t="s">
        <v>35</v>
      </c>
      <c r="G278" s="45" t="s">
        <v>16</v>
      </c>
      <c r="H278" s="45" t="s">
        <v>224</v>
      </c>
      <c r="I278" s="26">
        <v>0</v>
      </c>
    </row>
    <row r="279" spans="1:9" s="106" customFormat="1" ht="21" customHeight="1" hidden="1" thickBot="1">
      <c r="A279" s="56" t="s">
        <v>225</v>
      </c>
      <c r="B279" s="137"/>
      <c r="C279" s="135" t="s">
        <v>198</v>
      </c>
      <c r="D279" s="30" t="s">
        <v>18</v>
      </c>
      <c r="E279" s="30" t="s">
        <v>226</v>
      </c>
      <c r="F279" s="30" t="s">
        <v>16</v>
      </c>
      <c r="G279" s="30" t="s">
        <v>16</v>
      </c>
      <c r="H279" s="30"/>
      <c r="I279" s="136">
        <f>SUM(I280)</f>
        <v>0</v>
      </c>
    </row>
    <row r="280" spans="1:9" s="55" customFormat="1" ht="18.75" customHeight="1" hidden="1" thickBot="1">
      <c r="A280" s="22" t="s">
        <v>227</v>
      </c>
      <c r="B280" s="131"/>
      <c r="C280" s="86" t="s">
        <v>198</v>
      </c>
      <c r="D280" s="24" t="s">
        <v>18</v>
      </c>
      <c r="E280" s="24" t="s">
        <v>226</v>
      </c>
      <c r="F280" s="24" t="s">
        <v>16</v>
      </c>
      <c r="G280" s="24" t="s">
        <v>16</v>
      </c>
      <c r="H280" s="24" t="s">
        <v>228</v>
      </c>
      <c r="I280" s="26"/>
    </row>
    <row r="281" spans="1:9" s="106" customFormat="1" ht="18" customHeight="1" hidden="1" thickBot="1">
      <c r="A281" s="138" t="s">
        <v>62</v>
      </c>
      <c r="B281" s="139"/>
      <c r="C281" s="135" t="s">
        <v>198</v>
      </c>
      <c r="D281" s="30" t="s">
        <v>18</v>
      </c>
      <c r="E281" s="30" t="s">
        <v>97</v>
      </c>
      <c r="F281" s="30" t="s">
        <v>16</v>
      </c>
      <c r="G281" s="30" t="s">
        <v>16</v>
      </c>
      <c r="H281" s="30"/>
      <c r="I281" s="136">
        <f>SUM(I282:I284)</f>
        <v>0</v>
      </c>
    </row>
    <row r="282" spans="1:9" s="55" customFormat="1" ht="15.75" customHeight="1" hidden="1" thickBot="1">
      <c r="A282" s="22" t="s">
        <v>229</v>
      </c>
      <c r="B282" s="131"/>
      <c r="C282" s="86" t="s">
        <v>198</v>
      </c>
      <c r="D282" s="24" t="s">
        <v>18</v>
      </c>
      <c r="E282" s="24" t="s">
        <v>97</v>
      </c>
      <c r="F282" s="24" t="s">
        <v>16</v>
      </c>
      <c r="G282" s="24" t="s">
        <v>16</v>
      </c>
      <c r="H282" s="24" t="s">
        <v>116</v>
      </c>
      <c r="I282" s="26"/>
    </row>
    <row r="283" spans="1:9" s="55" customFormat="1" ht="24" customHeight="1" hidden="1" thickBot="1">
      <c r="A283" s="22" t="s">
        <v>220</v>
      </c>
      <c r="B283" s="131"/>
      <c r="C283" s="86" t="s">
        <v>198</v>
      </c>
      <c r="D283" s="24" t="s">
        <v>18</v>
      </c>
      <c r="E283" s="24" t="s">
        <v>97</v>
      </c>
      <c r="F283" s="24" t="s">
        <v>16</v>
      </c>
      <c r="G283" s="24" t="s">
        <v>16</v>
      </c>
      <c r="H283" s="24" t="s">
        <v>230</v>
      </c>
      <c r="I283" s="26"/>
    </row>
    <row r="284" spans="1:9" s="55" customFormat="1" ht="22.5" customHeight="1" hidden="1" thickBot="1">
      <c r="A284" s="22" t="s">
        <v>231</v>
      </c>
      <c r="B284" s="131"/>
      <c r="C284" s="86" t="s">
        <v>198</v>
      </c>
      <c r="D284" s="24" t="s">
        <v>18</v>
      </c>
      <c r="E284" s="24" t="s">
        <v>97</v>
      </c>
      <c r="F284" s="24" t="s">
        <v>16</v>
      </c>
      <c r="G284" s="24" t="s">
        <v>16</v>
      </c>
      <c r="H284" s="24" t="s">
        <v>189</v>
      </c>
      <c r="I284" s="26"/>
    </row>
    <row r="285" spans="1:9" s="141" customFormat="1" ht="21" customHeight="1" hidden="1" thickBot="1">
      <c r="A285" s="33" t="s">
        <v>232</v>
      </c>
      <c r="B285" s="132"/>
      <c r="C285" s="34" t="s">
        <v>198</v>
      </c>
      <c r="D285" s="35" t="s">
        <v>22</v>
      </c>
      <c r="E285" s="35"/>
      <c r="F285" s="140"/>
      <c r="G285" s="35"/>
      <c r="H285" s="35"/>
      <c r="I285" s="36">
        <f>SUM(I286)</f>
        <v>0</v>
      </c>
    </row>
    <row r="286" spans="1:9" s="55" customFormat="1" ht="20.25" customHeight="1" hidden="1" thickBot="1">
      <c r="A286" s="18" t="s">
        <v>233</v>
      </c>
      <c r="B286" s="130"/>
      <c r="C286" s="85" t="s">
        <v>198</v>
      </c>
      <c r="D286" s="20" t="s">
        <v>22</v>
      </c>
      <c r="E286" s="20" t="s">
        <v>234</v>
      </c>
      <c r="F286" s="83" t="s">
        <v>16</v>
      </c>
      <c r="G286" s="20" t="s">
        <v>16</v>
      </c>
      <c r="H286" s="20"/>
      <c r="I286" s="21">
        <f>SUM(I287)</f>
        <v>0</v>
      </c>
    </row>
    <row r="287" spans="1:9" s="55" customFormat="1" ht="18" customHeight="1" hidden="1" thickBot="1">
      <c r="A287" s="51" t="s">
        <v>235</v>
      </c>
      <c r="B287" s="142"/>
      <c r="C287" s="118" t="s">
        <v>198</v>
      </c>
      <c r="D287" s="52" t="s">
        <v>22</v>
      </c>
      <c r="E287" s="52" t="s">
        <v>234</v>
      </c>
      <c r="F287" s="53" t="s">
        <v>16</v>
      </c>
      <c r="G287" s="52" t="s">
        <v>16</v>
      </c>
      <c r="H287" s="52" t="s">
        <v>236</v>
      </c>
      <c r="I287" s="54"/>
    </row>
    <row r="288" spans="1:9" s="141" customFormat="1" ht="17.25" customHeight="1" hidden="1" thickBot="1">
      <c r="A288" s="33" t="s">
        <v>237</v>
      </c>
      <c r="B288" s="132"/>
      <c r="C288" s="34" t="s">
        <v>198</v>
      </c>
      <c r="D288" s="35" t="s">
        <v>35</v>
      </c>
      <c r="E288" s="35"/>
      <c r="F288" s="140"/>
      <c r="G288" s="35"/>
      <c r="H288" s="35"/>
      <c r="I288" s="36">
        <f>SUM(I289)</f>
        <v>0</v>
      </c>
    </row>
    <row r="289" spans="1:9" s="55" customFormat="1" ht="20.25" customHeight="1" hidden="1" thickBot="1">
      <c r="A289" s="18" t="s">
        <v>225</v>
      </c>
      <c r="B289" s="130"/>
      <c r="C289" s="85" t="s">
        <v>198</v>
      </c>
      <c r="D289" s="20" t="s">
        <v>35</v>
      </c>
      <c r="E289" s="20" t="s">
        <v>226</v>
      </c>
      <c r="F289" s="83" t="s">
        <v>16</v>
      </c>
      <c r="G289" s="20" t="s">
        <v>16</v>
      </c>
      <c r="H289" s="20"/>
      <c r="I289" s="21">
        <f>SUM(I290)</f>
        <v>0</v>
      </c>
    </row>
    <row r="290" spans="1:9" s="55" customFormat="1" ht="18.75" customHeight="1" hidden="1" thickBot="1">
      <c r="A290" s="22" t="s">
        <v>238</v>
      </c>
      <c r="B290" s="131"/>
      <c r="C290" s="86" t="s">
        <v>198</v>
      </c>
      <c r="D290" s="24" t="s">
        <v>35</v>
      </c>
      <c r="E290" s="24" t="s">
        <v>226</v>
      </c>
      <c r="F290" s="79" t="s">
        <v>16</v>
      </c>
      <c r="G290" s="24" t="s">
        <v>16</v>
      </c>
      <c r="H290" s="24" t="s">
        <v>239</v>
      </c>
      <c r="I290" s="26"/>
    </row>
    <row r="291" spans="1:9" s="55" customFormat="1" ht="30" customHeight="1" hidden="1" thickBot="1">
      <c r="A291" s="22"/>
      <c r="B291" s="131"/>
      <c r="C291" s="86"/>
      <c r="D291" s="24"/>
      <c r="E291" s="24"/>
      <c r="F291" s="79"/>
      <c r="G291" s="24"/>
      <c r="H291" s="24"/>
      <c r="I291" s="26"/>
    </row>
    <row r="292" spans="1:9" s="55" customFormat="1" ht="20.25" customHeight="1" hidden="1" thickBot="1">
      <c r="A292" s="46" t="s">
        <v>221</v>
      </c>
      <c r="B292" s="143"/>
      <c r="C292" s="90" t="s">
        <v>263</v>
      </c>
      <c r="D292" s="91"/>
      <c r="E292" s="91"/>
      <c r="F292" s="91"/>
      <c r="G292" s="91"/>
      <c r="H292" s="91"/>
      <c r="I292" s="206">
        <f>I293</f>
        <v>0</v>
      </c>
    </row>
    <row r="293" spans="1:9" s="55" customFormat="1" ht="16.5" customHeight="1" hidden="1">
      <c r="A293" s="13" t="s">
        <v>222</v>
      </c>
      <c r="B293" s="144"/>
      <c r="C293" s="238" t="s">
        <v>263</v>
      </c>
      <c r="D293" s="238" t="s">
        <v>18</v>
      </c>
      <c r="E293" s="238"/>
      <c r="F293" s="238"/>
      <c r="G293" s="238"/>
      <c r="H293" s="238"/>
      <c r="I293" s="249">
        <f>I294</f>
        <v>0</v>
      </c>
    </row>
    <row r="294" spans="1:9" ht="17.25" customHeight="1" hidden="1">
      <c r="A294" s="18" t="s">
        <v>221</v>
      </c>
      <c r="B294" s="145"/>
      <c r="C294" s="273" t="s">
        <v>263</v>
      </c>
      <c r="D294" s="222" t="s">
        <v>18</v>
      </c>
      <c r="E294" s="222" t="s">
        <v>223</v>
      </c>
      <c r="F294" s="222" t="s">
        <v>16</v>
      </c>
      <c r="G294" s="222" t="s">
        <v>16</v>
      </c>
      <c r="H294" s="222"/>
      <c r="I294" s="242">
        <f>I295</f>
        <v>0</v>
      </c>
    </row>
    <row r="295" spans="1:9" ht="17.25" customHeight="1" hidden="1">
      <c r="A295" s="22" t="s">
        <v>241</v>
      </c>
      <c r="B295" s="146"/>
      <c r="C295" s="274" t="s">
        <v>263</v>
      </c>
      <c r="D295" s="224" t="s">
        <v>18</v>
      </c>
      <c r="E295" s="224" t="s">
        <v>223</v>
      </c>
      <c r="F295" s="224" t="s">
        <v>35</v>
      </c>
      <c r="G295" s="224" t="s">
        <v>16</v>
      </c>
      <c r="H295" s="228"/>
      <c r="I295" s="243">
        <f>I296</f>
        <v>0</v>
      </c>
    </row>
    <row r="296" spans="1:9" ht="15" customHeight="1" hidden="1">
      <c r="A296" s="25" t="s">
        <v>222</v>
      </c>
      <c r="B296" s="147"/>
      <c r="C296" s="277" t="s">
        <v>263</v>
      </c>
      <c r="D296" s="260" t="s">
        <v>18</v>
      </c>
      <c r="E296" s="260" t="s">
        <v>223</v>
      </c>
      <c r="F296" s="260" t="s">
        <v>35</v>
      </c>
      <c r="G296" s="260" t="s">
        <v>16</v>
      </c>
      <c r="H296" s="260" t="s">
        <v>224</v>
      </c>
      <c r="I296" s="244"/>
    </row>
    <row r="297" spans="1:9" s="55" customFormat="1" ht="6" customHeight="1">
      <c r="A297" s="25"/>
      <c r="B297" s="127"/>
      <c r="C297" s="111"/>
      <c r="D297" s="45"/>
      <c r="E297" s="45"/>
      <c r="F297" s="45"/>
      <c r="G297" s="45"/>
      <c r="H297" s="45"/>
      <c r="I297" s="26"/>
    </row>
    <row r="298" spans="1:9" s="152" customFormat="1" ht="21" thickBot="1">
      <c r="A298" s="148" t="s">
        <v>240</v>
      </c>
      <c r="B298" s="149"/>
      <c r="C298" s="150"/>
      <c r="D298" s="150"/>
      <c r="E298" s="151"/>
      <c r="F298" s="151"/>
      <c r="G298" s="151"/>
      <c r="H298" s="151"/>
      <c r="I298" s="282">
        <f>SUM(I19+I62+I79+I100+I144+I177+I223+I254+I274+I141+I56+I292)</f>
        <v>12466</v>
      </c>
    </row>
    <row r="299" spans="1:9" ht="12.75">
      <c r="A299" s="153"/>
      <c r="B299" s="153"/>
      <c r="C299" s="2"/>
      <c r="D299" s="2"/>
      <c r="E299" s="9"/>
      <c r="F299" s="9"/>
      <c r="G299" s="9"/>
      <c r="H299" s="9"/>
      <c r="I299" s="1"/>
    </row>
    <row r="300" spans="1:9" ht="12.75">
      <c r="A300" s="154"/>
      <c r="B300" s="154"/>
      <c r="C300" s="2"/>
      <c r="D300" s="2"/>
      <c r="E300" s="9"/>
      <c r="F300" s="9"/>
      <c r="G300" s="9"/>
      <c r="H300" s="9"/>
      <c r="I300" s="1"/>
    </row>
    <row r="301" spans="1:9" ht="12.75">
      <c r="A301" s="154"/>
      <c r="B301" s="154"/>
      <c r="C301" s="2"/>
      <c r="D301" s="2"/>
      <c r="E301" s="9"/>
      <c r="F301" s="9"/>
      <c r="G301" s="9"/>
      <c r="H301" s="9"/>
      <c r="I301" s="1"/>
    </row>
    <row r="302" spans="1:9" ht="12.75">
      <c r="A302" s="154"/>
      <c r="B302" s="154"/>
      <c r="C302" s="2"/>
      <c r="D302" s="2"/>
      <c r="E302" s="9"/>
      <c r="F302" s="9"/>
      <c r="G302" s="9"/>
      <c r="H302" s="9"/>
      <c r="I302" s="155"/>
    </row>
    <row r="303" spans="1:9" ht="12.75">
      <c r="A303" s="154"/>
      <c r="B303" s="154"/>
      <c r="C303" s="2"/>
      <c r="D303" s="2"/>
      <c r="E303" s="9"/>
      <c r="F303" s="9"/>
      <c r="G303" s="9"/>
      <c r="H303" s="9"/>
      <c r="I303" s="1"/>
    </row>
    <row r="304" spans="1:9" ht="12.75">
      <c r="A304" s="153"/>
      <c r="B304" s="153"/>
      <c r="C304" s="6"/>
      <c r="D304" s="6"/>
      <c r="E304" s="7"/>
      <c r="F304" s="7"/>
      <c r="G304" s="7"/>
      <c r="H304" s="7"/>
      <c r="I304" s="1"/>
    </row>
    <row r="305" spans="1:9" ht="12.75">
      <c r="A305" s="153"/>
      <c r="B305" s="153"/>
      <c r="C305" s="6"/>
      <c r="D305" s="6"/>
      <c r="E305" s="7"/>
      <c r="F305" s="7"/>
      <c r="G305" s="7"/>
      <c r="H305" s="7"/>
      <c r="I305" s="1"/>
    </row>
    <row r="306" spans="1:9" ht="12.75">
      <c r="A306" s="153"/>
      <c r="B306" s="153"/>
      <c r="C306" s="6"/>
      <c r="D306" s="6"/>
      <c r="E306" s="7"/>
      <c r="F306" s="7"/>
      <c r="G306" s="7"/>
      <c r="H306" s="7"/>
      <c r="I306" s="1"/>
    </row>
    <row r="307" spans="1:9" ht="12.75">
      <c r="A307" s="153"/>
      <c r="B307" s="153"/>
      <c r="C307" s="6"/>
      <c r="D307" s="6"/>
      <c r="E307" s="7"/>
      <c r="F307" s="7"/>
      <c r="G307" s="7"/>
      <c r="H307" s="7"/>
      <c r="I307" s="1"/>
    </row>
    <row r="308" spans="1:9" ht="12.75">
      <c r="A308" s="153"/>
      <c r="B308" s="153"/>
      <c r="C308" s="6"/>
      <c r="D308" s="6"/>
      <c r="E308" s="7"/>
      <c r="F308" s="7"/>
      <c r="G308" s="7"/>
      <c r="H308" s="7"/>
      <c r="I308" s="1"/>
    </row>
    <row r="309" spans="1:9" ht="12.75">
      <c r="A309" s="153"/>
      <c r="B309" s="153"/>
      <c r="C309" s="2"/>
      <c r="D309" s="2"/>
      <c r="E309" s="9"/>
      <c r="F309" s="9"/>
      <c r="G309" s="9"/>
      <c r="H309" s="9"/>
      <c r="I309" s="1"/>
    </row>
    <row r="310" spans="1:9" ht="12.75">
      <c r="A310" s="156"/>
      <c r="B310" s="156"/>
      <c r="C310" s="2"/>
      <c r="D310" s="2"/>
      <c r="E310" s="9"/>
      <c r="F310" s="9"/>
      <c r="G310" s="9"/>
      <c r="H310" s="9"/>
      <c r="I310" s="1"/>
    </row>
    <row r="311" spans="1:9" ht="12.75">
      <c r="A311" s="156"/>
      <c r="B311" s="156"/>
      <c r="C311" s="2"/>
      <c r="D311" s="2"/>
      <c r="E311" s="9"/>
      <c r="F311" s="9"/>
      <c r="G311" s="9"/>
      <c r="H311" s="9"/>
      <c r="I311" s="1"/>
    </row>
    <row r="312" spans="1:9" ht="12.75">
      <c r="A312" s="156"/>
      <c r="B312" s="156"/>
      <c r="C312" s="2"/>
      <c r="D312" s="2"/>
      <c r="E312" s="9"/>
      <c r="F312" s="9"/>
      <c r="G312" s="9"/>
      <c r="H312" s="9"/>
      <c r="I312" s="1"/>
    </row>
    <row r="313" spans="1:9" ht="12.75">
      <c r="A313" s="156"/>
      <c r="B313" s="156"/>
      <c r="C313" s="2"/>
      <c r="D313" s="2"/>
      <c r="E313" s="9"/>
      <c r="F313" s="9"/>
      <c r="G313" s="9"/>
      <c r="H313" s="9"/>
      <c r="I313" s="1"/>
    </row>
    <row r="314" spans="1:9" ht="12.75">
      <c r="A314" s="156"/>
      <c r="B314" s="156"/>
      <c r="C314" s="2"/>
      <c r="D314" s="2"/>
      <c r="E314" s="9"/>
      <c r="F314" s="9"/>
      <c r="G314" s="9"/>
      <c r="H314" s="9"/>
      <c r="I314" s="1"/>
    </row>
    <row r="315" spans="1:9" ht="12.75">
      <c r="A315" s="156"/>
      <c r="B315" s="156"/>
      <c r="C315" s="2"/>
      <c r="D315" s="2"/>
      <c r="E315" s="9"/>
      <c r="F315" s="9"/>
      <c r="G315" s="9"/>
      <c r="H315" s="9"/>
      <c r="I315" s="1"/>
    </row>
    <row r="316" spans="1:9" ht="12.75">
      <c r="A316" s="156"/>
      <c r="B316" s="156"/>
      <c r="C316" s="2"/>
      <c r="D316" s="2"/>
      <c r="E316" s="9"/>
      <c r="F316" s="9"/>
      <c r="G316" s="9"/>
      <c r="H316" s="9"/>
      <c r="I316" s="1"/>
    </row>
    <row r="317" spans="1:9" ht="12.75">
      <c r="A317" s="156"/>
      <c r="B317" s="156"/>
      <c r="C317" s="2"/>
      <c r="D317" s="2"/>
      <c r="E317" s="9"/>
      <c r="F317" s="9"/>
      <c r="G317" s="9"/>
      <c r="H317" s="9"/>
      <c r="I317" s="1"/>
    </row>
    <row r="318" spans="1:9" ht="12.75">
      <c r="A318" s="156"/>
      <c r="B318" s="156"/>
      <c r="C318" s="2"/>
      <c r="D318" s="2"/>
      <c r="E318" s="9"/>
      <c r="F318" s="9"/>
      <c r="G318" s="9"/>
      <c r="H318" s="9"/>
      <c r="I318" s="1"/>
    </row>
    <row r="319" spans="1:9" ht="12.75">
      <c r="A319" s="157"/>
      <c r="B319" s="157"/>
      <c r="I319" s="160"/>
    </row>
    <row r="320" spans="1:9" ht="12.75">
      <c r="A320" s="157"/>
      <c r="B320" s="157"/>
      <c r="I320" s="160"/>
    </row>
    <row r="321" spans="1:9" ht="12.75">
      <c r="A321" s="157"/>
      <c r="B321" s="157"/>
      <c r="I321" s="160"/>
    </row>
    <row r="322" spans="1:9" ht="12.75">
      <c r="A322" s="157"/>
      <c r="B322" s="157"/>
      <c r="I322" s="160"/>
    </row>
    <row r="323" spans="1:9" ht="12.75">
      <c r="A323" s="157"/>
      <c r="B323" s="157"/>
      <c r="I323" s="160"/>
    </row>
    <row r="324" spans="1:9" ht="12.75">
      <c r="A324" s="157"/>
      <c r="B324" s="157"/>
      <c r="I324" s="160"/>
    </row>
    <row r="325" spans="1:9" ht="12.75">
      <c r="A325" s="157"/>
      <c r="B325" s="157"/>
      <c r="I325" s="160"/>
    </row>
    <row r="326" spans="1:9" ht="12.75">
      <c r="A326" s="157"/>
      <c r="B326" s="157"/>
      <c r="I326" s="160"/>
    </row>
    <row r="327" spans="1:9" ht="12.75">
      <c r="A327" s="157"/>
      <c r="B327" s="157"/>
      <c r="I327" s="160"/>
    </row>
    <row r="328" spans="1:9" ht="12.75">
      <c r="A328" s="157"/>
      <c r="B328" s="157"/>
      <c r="I328" s="160"/>
    </row>
    <row r="329" spans="1:9" ht="12.75">
      <c r="A329" s="157"/>
      <c r="B329" s="157"/>
      <c r="I329" s="160"/>
    </row>
    <row r="330" spans="1:9" ht="12.75">
      <c r="A330" s="157"/>
      <c r="B330" s="157"/>
      <c r="I330" s="160"/>
    </row>
    <row r="331" spans="1:9" ht="12.75">
      <c r="A331" s="157"/>
      <c r="B331" s="157"/>
      <c r="I331" s="160"/>
    </row>
    <row r="332" spans="1:9" ht="12.75">
      <c r="A332" s="157"/>
      <c r="B332" s="157"/>
      <c r="I332" s="160"/>
    </row>
    <row r="333" spans="1:9" ht="12.75">
      <c r="A333" s="157"/>
      <c r="B333" s="157"/>
      <c r="I333" s="160"/>
    </row>
    <row r="334" spans="1:9" ht="12.75">
      <c r="A334" s="157"/>
      <c r="B334" s="157"/>
      <c r="I334" s="160"/>
    </row>
    <row r="335" spans="1:9" ht="12.75">
      <c r="A335" s="157"/>
      <c r="B335" s="157"/>
      <c r="I335" s="160"/>
    </row>
    <row r="336" spans="1:9" ht="12.75">
      <c r="A336" s="157"/>
      <c r="B336" s="157"/>
      <c r="I336" s="160"/>
    </row>
    <row r="337" spans="1:9" ht="12.75">
      <c r="A337" s="157"/>
      <c r="B337" s="157"/>
      <c r="I337" s="160"/>
    </row>
    <row r="338" spans="1:9" ht="12.75">
      <c r="A338" s="157"/>
      <c r="B338" s="157"/>
      <c r="I338" s="160"/>
    </row>
    <row r="339" spans="1:9" ht="12.75">
      <c r="A339" s="157"/>
      <c r="B339" s="157"/>
      <c r="I339" s="160"/>
    </row>
    <row r="340" spans="1:9" ht="12.75">
      <c r="A340" s="157"/>
      <c r="B340" s="157"/>
      <c r="I340" s="160"/>
    </row>
    <row r="341" spans="1:9" ht="12.75">
      <c r="A341" s="157"/>
      <c r="B341" s="157"/>
      <c r="I341" s="160"/>
    </row>
    <row r="342" spans="1:9" ht="12.75">
      <c r="A342" s="157"/>
      <c r="B342" s="157"/>
      <c r="I342" s="160"/>
    </row>
    <row r="343" spans="1:9" ht="12.75">
      <c r="A343" s="157"/>
      <c r="B343" s="157"/>
      <c r="I343" s="160"/>
    </row>
    <row r="344" spans="1:9" ht="12.75">
      <c r="A344" s="157"/>
      <c r="B344" s="157"/>
      <c r="I344" s="160"/>
    </row>
    <row r="345" spans="1:9" ht="12.75">
      <c r="A345" s="157"/>
      <c r="B345" s="157"/>
      <c r="I345" s="160"/>
    </row>
    <row r="346" spans="1:9" ht="12.75">
      <c r="A346" s="157"/>
      <c r="B346" s="157"/>
      <c r="I346" s="160"/>
    </row>
    <row r="347" spans="1:9" ht="12.75">
      <c r="A347" s="157"/>
      <c r="B347" s="157"/>
      <c r="I347" s="160"/>
    </row>
    <row r="348" spans="1:9" ht="12.75">
      <c r="A348" s="157"/>
      <c r="B348" s="157"/>
      <c r="I348" s="160"/>
    </row>
    <row r="349" spans="1:9" ht="12.75">
      <c r="A349" s="157"/>
      <c r="B349" s="157"/>
      <c r="I349" s="160"/>
    </row>
    <row r="350" spans="1:9" ht="12.75">
      <c r="A350" s="157"/>
      <c r="B350" s="157"/>
      <c r="I350" s="160"/>
    </row>
    <row r="351" spans="1:9" ht="12.75">
      <c r="A351" s="157"/>
      <c r="B351" s="157"/>
      <c r="I351" s="160"/>
    </row>
    <row r="352" spans="1:9" ht="12.75">
      <c r="A352" s="157"/>
      <c r="B352" s="157"/>
      <c r="I352" s="160"/>
    </row>
    <row r="353" spans="1:9" ht="12.75">
      <c r="A353" s="157"/>
      <c r="B353" s="157"/>
      <c r="I353" s="160"/>
    </row>
    <row r="354" spans="1:9" ht="12.75">
      <c r="A354" s="157"/>
      <c r="B354" s="157"/>
      <c r="I354" s="160"/>
    </row>
    <row r="355" spans="1:9" ht="12.75">
      <c r="A355" s="157"/>
      <c r="B355" s="157"/>
      <c r="I355" s="160"/>
    </row>
    <row r="356" spans="1:9" ht="12.75">
      <c r="A356" s="157"/>
      <c r="B356" s="157"/>
      <c r="I356" s="160"/>
    </row>
    <row r="357" spans="1:2" ht="12.75">
      <c r="A357" s="157"/>
      <c r="B357" s="157"/>
    </row>
    <row r="358" spans="1:2" ht="12.75">
      <c r="A358" s="157"/>
      <c r="B358" s="157"/>
    </row>
    <row r="359" spans="1:2" ht="12.75">
      <c r="A359" s="157"/>
      <c r="B359" s="157"/>
    </row>
    <row r="360" spans="1:2" ht="12.75">
      <c r="A360" s="157"/>
      <c r="B360" s="157"/>
    </row>
    <row r="361" spans="1:2" ht="12.75">
      <c r="A361" s="157"/>
      <c r="B361" s="157"/>
    </row>
    <row r="362" spans="1:2" ht="12.75">
      <c r="A362" s="157"/>
      <c r="B362" s="157"/>
    </row>
    <row r="363" spans="1:2" ht="12.75">
      <c r="A363" s="157"/>
      <c r="B363" s="157"/>
    </row>
    <row r="364" spans="1:2" ht="12.75">
      <c r="A364" s="157"/>
      <c r="B364" s="157"/>
    </row>
  </sheetData>
  <mergeCells count="13">
    <mergeCell ref="I13:I18"/>
    <mergeCell ref="A9:I11"/>
    <mergeCell ref="C6:I7"/>
    <mergeCell ref="A13:A18"/>
    <mergeCell ref="C13:C18"/>
    <mergeCell ref="B13:B18"/>
    <mergeCell ref="E13:G18"/>
    <mergeCell ref="H13:H18"/>
    <mergeCell ref="D13:D18"/>
    <mergeCell ref="C1:I1"/>
    <mergeCell ref="C4:I4"/>
    <mergeCell ref="C3:I3"/>
    <mergeCell ref="C2:I2"/>
  </mergeCells>
  <printOptions horizontalCentered="1"/>
  <pageMargins left="0.1968503937007874" right="0.1968503937007874" top="0.31496062992125984" bottom="0.15748031496062992" header="0.5118110236220472" footer="0.2362204724409449"/>
  <pageSetup horizontalDpi="600" verticalDpi="600" orientation="portrait" paperSize="9" scale="63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66"/>
  <sheetViews>
    <sheetView tabSelected="1" zoomScale="75" zoomScaleNormal="75" workbookViewId="0" topLeftCell="A1">
      <selection activeCell="K13" sqref="K13"/>
    </sheetView>
  </sheetViews>
  <sheetFormatPr defaultColWidth="9.00390625" defaultRowHeight="12.75"/>
  <cols>
    <col min="1" max="1" width="86.75390625" style="160" customWidth="1"/>
    <col min="2" max="2" width="7.375" style="160" customWidth="1"/>
    <col min="3" max="3" width="5.625" style="158" customWidth="1"/>
    <col min="4" max="4" width="5.375" style="158" customWidth="1"/>
    <col min="5" max="5" width="6.625" style="159" customWidth="1"/>
    <col min="6" max="6" width="5.25390625" style="159" customWidth="1"/>
    <col min="7" max="7" width="5.125" style="159" customWidth="1"/>
    <col min="8" max="8" width="7.625" style="159" customWidth="1"/>
    <col min="9" max="9" width="27.75390625" style="3" customWidth="1"/>
    <col min="10" max="10" width="6.25390625" style="3" customWidth="1"/>
    <col min="11" max="16384" width="9.125" style="3" customWidth="1"/>
  </cols>
  <sheetData>
    <row r="1" spans="1:9" ht="12.75">
      <c r="A1" s="1"/>
      <c r="B1" s="295" t="s">
        <v>0</v>
      </c>
      <c r="C1" s="295"/>
      <c r="D1" s="295"/>
      <c r="E1" s="295"/>
      <c r="F1" s="295"/>
      <c r="G1" s="295"/>
      <c r="H1" s="295"/>
      <c r="I1" s="295"/>
    </row>
    <row r="2" spans="1:9" ht="26.25" customHeight="1">
      <c r="A2" s="1"/>
      <c r="B2" s="297" t="s">
        <v>303</v>
      </c>
      <c r="C2" s="297"/>
      <c r="D2" s="297"/>
      <c r="E2" s="297"/>
      <c r="F2" s="297"/>
      <c r="G2" s="297"/>
      <c r="H2" s="297"/>
      <c r="I2" s="297"/>
    </row>
    <row r="3" spans="1:9" ht="13.5" customHeight="1">
      <c r="A3" s="1"/>
      <c r="B3" s="297" t="s">
        <v>304</v>
      </c>
      <c r="C3" s="297"/>
      <c r="D3" s="297"/>
      <c r="E3" s="297"/>
      <c r="F3" s="297"/>
      <c r="G3" s="297"/>
      <c r="H3" s="297"/>
      <c r="I3" s="297"/>
    </row>
    <row r="4" spans="1:9" ht="12.75">
      <c r="A4" s="4"/>
      <c r="B4" s="296" t="s">
        <v>305</v>
      </c>
      <c r="C4" s="296"/>
      <c r="D4" s="296"/>
      <c r="E4" s="296"/>
      <c r="F4" s="296"/>
      <c r="G4" s="296"/>
      <c r="H4" s="296"/>
      <c r="I4" s="296"/>
    </row>
    <row r="5" spans="1:10" ht="12.75" hidden="1">
      <c r="A5" s="3"/>
      <c r="B5" s="3"/>
      <c r="C5" s="3"/>
      <c r="D5" s="3"/>
      <c r="E5" s="3"/>
      <c r="F5" s="3"/>
      <c r="G5" s="3"/>
      <c r="H5" s="7" t="s">
        <v>1</v>
      </c>
      <c r="I5" s="8"/>
      <c r="J5" s="5"/>
    </row>
    <row r="6" spans="1:10" ht="12.75">
      <c r="A6" s="3"/>
      <c r="B6" s="302"/>
      <c r="C6" s="302"/>
      <c r="D6" s="302"/>
      <c r="E6" s="302"/>
      <c r="F6" s="302"/>
      <c r="G6" s="302"/>
      <c r="H6" s="302"/>
      <c r="I6" s="302"/>
      <c r="J6" s="5"/>
    </row>
    <row r="7" spans="1:10" ht="12.75">
      <c r="A7" s="3"/>
      <c r="B7" s="302"/>
      <c r="C7" s="302"/>
      <c r="D7" s="302"/>
      <c r="E7" s="302"/>
      <c r="F7" s="302"/>
      <c r="G7" s="302"/>
      <c r="H7" s="302"/>
      <c r="I7" s="302"/>
      <c r="J7" s="5"/>
    </row>
    <row r="8" spans="1:10" ht="12.75">
      <c r="A8" s="3"/>
      <c r="B8" s="3"/>
      <c r="C8" s="3"/>
      <c r="D8" s="3"/>
      <c r="E8" s="3"/>
      <c r="F8" s="3"/>
      <c r="G8" s="3"/>
      <c r="H8" s="7"/>
      <c r="I8" s="8"/>
      <c r="J8" s="5"/>
    </row>
    <row r="9" spans="1:9" ht="5.25" customHeight="1">
      <c r="A9" s="318" t="s">
        <v>255</v>
      </c>
      <c r="B9" s="318"/>
      <c r="C9" s="318"/>
      <c r="D9" s="318"/>
      <c r="E9" s="318"/>
      <c r="F9" s="318"/>
      <c r="G9" s="318"/>
      <c r="H9" s="318"/>
      <c r="I9" s="318"/>
    </row>
    <row r="10" spans="1:9" ht="14.25" customHeight="1">
      <c r="A10" s="319"/>
      <c r="B10" s="319"/>
      <c r="C10" s="319"/>
      <c r="D10" s="319"/>
      <c r="E10" s="319"/>
      <c r="F10" s="319"/>
      <c r="G10" s="319"/>
      <c r="H10" s="319"/>
      <c r="I10" s="319"/>
    </row>
    <row r="11" spans="1:9" ht="15.75" customHeight="1">
      <c r="A11" s="318" t="s">
        <v>285</v>
      </c>
      <c r="B11" s="318"/>
      <c r="C11" s="320"/>
      <c r="D11" s="320"/>
      <c r="E11" s="320"/>
      <c r="F11" s="320"/>
      <c r="G11" s="320"/>
      <c r="H11" s="320"/>
      <c r="I11" s="320"/>
    </row>
    <row r="12" spans="1:9" ht="13.5" thickBot="1">
      <c r="A12" s="1"/>
      <c r="B12" s="1"/>
      <c r="C12" s="2"/>
      <c r="D12" s="2"/>
      <c r="E12" s="9"/>
      <c r="F12" s="9"/>
      <c r="G12" s="9"/>
      <c r="H12" s="9"/>
      <c r="I12" s="10" t="s">
        <v>2</v>
      </c>
    </row>
    <row r="13" spans="1:9" ht="12.75" customHeight="1">
      <c r="A13" s="303" t="s">
        <v>3</v>
      </c>
      <c r="B13" s="306" t="s">
        <v>261</v>
      </c>
      <c r="C13" s="306" t="s">
        <v>5</v>
      </c>
      <c r="D13" s="306" t="s">
        <v>6</v>
      </c>
      <c r="E13" s="309" t="s">
        <v>7</v>
      </c>
      <c r="F13" s="310"/>
      <c r="G13" s="311"/>
      <c r="H13" s="306" t="s">
        <v>8</v>
      </c>
      <c r="I13" s="321" t="s">
        <v>256</v>
      </c>
    </row>
    <row r="14" spans="1:9" ht="12.75">
      <c r="A14" s="304"/>
      <c r="B14" s="307"/>
      <c r="C14" s="307"/>
      <c r="D14" s="307"/>
      <c r="E14" s="312"/>
      <c r="F14" s="313"/>
      <c r="G14" s="314"/>
      <c r="H14" s="307"/>
      <c r="I14" s="322"/>
    </row>
    <row r="15" spans="1:9" ht="12.75" customHeight="1">
      <c r="A15" s="304"/>
      <c r="B15" s="307"/>
      <c r="C15" s="307"/>
      <c r="D15" s="307"/>
      <c r="E15" s="312"/>
      <c r="F15" s="313"/>
      <c r="G15" s="314"/>
      <c r="H15" s="307"/>
      <c r="I15" s="322"/>
    </row>
    <row r="16" spans="1:9" ht="12.75">
      <c r="A16" s="304"/>
      <c r="B16" s="307"/>
      <c r="C16" s="307"/>
      <c r="D16" s="307"/>
      <c r="E16" s="312"/>
      <c r="F16" s="313"/>
      <c r="G16" s="314"/>
      <c r="H16" s="307"/>
      <c r="I16" s="322"/>
    </row>
    <row r="17" spans="1:9" ht="12.75" customHeight="1">
      <c r="A17" s="304"/>
      <c r="B17" s="307"/>
      <c r="C17" s="307"/>
      <c r="D17" s="307"/>
      <c r="E17" s="312"/>
      <c r="F17" s="313"/>
      <c r="G17" s="314"/>
      <c r="H17" s="307"/>
      <c r="I17" s="322"/>
    </row>
    <row r="18" spans="1:9" ht="15" customHeight="1" thickBot="1">
      <c r="A18" s="305"/>
      <c r="B18" s="308"/>
      <c r="C18" s="308"/>
      <c r="D18" s="308"/>
      <c r="E18" s="315"/>
      <c r="F18" s="316"/>
      <c r="G18" s="317"/>
      <c r="H18" s="308"/>
      <c r="I18" s="323"/>
    </row>
    <row r="19" spans="1:9" s="12" customFormat="1" ht="18" customHeight="1" thickBot="1">
      <c r="A19" s="279" t="s">
        <v>262</v>
      </c>
      <c r="B19" s="218" t="s">
        <v>10</v>
      </c>
      <c r="C19" s="218"/>
      <c r="D19" s="11"/>
      <c r="E19" s="11"/>
      <c r="F19" s="11"/>
      <c r="G19" s="11"/>
      <c r="H19" s="11"/>
      <c r="I19" s="240"/>
    </row>
    <row r="20" spans="1:9" s="12" customFormat="1" ht="18" customHeight="1" thickBot="1">
      <c r="A20" s="279" t="s">
        <v>9</v>
      </c>
      <c r="B20" s="218" t="s">
        <v>10</v>
      </c>
      <c r="C20" s="218" t="s">
        <v>11</v>
      </c>
      <c r="D20" s="11"/>
      <c r="E20" s="11"/>
      <c r="F20" s="11"/>
      <c r="G20" s="11"/>
      <c r="H20" s="11"/>
      <c r="I20" s="240">
        <f>SUM(I26+I43+I47+I50+I21+I40+I37)</f>
        <v>2842</v>
      </c>
    </row>
    <row r="21" spans="1:9" s="17" customFormat="1" ht="31.5" customHeight="1">
      <c r="A21" s="161" t="s">
        <v>12</v>
      </c>
      <c r="B21" s="123" t="s">
        <v>10</v>
      </c>
      <c r="C21" s="219" t="s">
        <v>11</v>
      </c>
      <c r="D21" s="220" t="s">
        <v>13</v>
      </c>
      <c r="E21" s="220"/>
      <c r="F21" s="220"/>
      <c r="G21" s="220"/>
      <c r="H21" s="220"/>
      <c r="I21" s="241">
        <f>SUM(I22)</f>
        <v>630</v>
      </c>
    </row>
    <row r="22" spans="1:9" ht="26.25" customHeight="1">
      <c r="A22" s="18" t="s">
        <v>14</v>
      </c>
      <c r="B22" s="126" t="s">
        <v>10</v>
      </c>
      <c r="C22" s="221" t="s">
        <v>11</v>
      </c>
      <c r="D22" s="222" t="s">
        <v>13</v>
      </c>
      <c r="E22" s="222" t="s">
        <v>15</v>
      </c>
      <c r="F22" s="222" t="s">
        <v>16</v>
      </c>
      <c r="G22" s="222" t="s">
        <v>16</v>
      </c>
      <c r="H22" s="222"/>
      <c r="I22" s="242">
        <f>SUM(I24)</f>
        <v>630</v>
      </c>
    </row>
    <row r="23" spans="1:9" ht="15.75" customHeight="1">
      <c r="A23" s="22" t="s">
        <v>17</v>
      </c>
      <c r="B23" s="127" t="s">
        <v>10</v>
      </c>
      <c r="C23" s="223" t="s">
        <v>11</v>
      </c>
      <c r="D23" s="224" t="s">
        <v>13</v>
      </c>
      <c r="E23" s="224" t="s">
        <v>15</v>
      </c>
      <c r="F23" s="224" t="s">
        <v>18</v>
      </c>
      <c r="G23" s="224" t="s">
        <v>16</v>
      </c>
      <c r="H23" s="224"/>
      <c r="I23" s="243">
        <f>I24</f>
        <v>630</v>
      </c>
    </row>
    <row r="24" spans="1:9" ht="15.75">
      <c r="A24" s="25" t="s">
        <v>286</v>
      </c>
      <c r="B24" s="127" t="s">
        <v>10</v>
      </c>
      <c r="C24" s="223" t="s">
        <v>11</v>
      </c>
      <c r="D24" s="224" t="s">
        <v>13</v>
      </c>
      <c r="E24" s="224" t="s">
        <v>15</v>
      </c>
      <c r="F24" s="224" t="s">
        <v>18</v>
      </c>
      <c r="G24" s="224" t="s">
        <v>16</v>
      </c>
      <c r="H24" s="224" t="s">
        <v>273</v>
      </c>
      <c r="I24" s="244">
        <f>I25</f>
        <v>630</v>
      </c>
    </row>
    <row r="25" spans="1:9" ht="15.75">
      <c r="A25" s="25" t="s">
        <v>288</v>
      </c>
      <c r="B25" s="127" t="s">
        <v>10</v>
      </c>
      <c r="C25" s="223" t="s">
        <v>11</v>
      </c>
      <c r="D25" s="224" t="s">
        <v>13</v>
      </c>
      <c r="E25" s="224" t="s">
        <v>15</v>
      </c>
      <c r="F25" s="224" t="s">
        <v>18</v>
      </c>
      <c r="G25" s="224" t="s">
        <v>16</v>
      </c>
      <c r="H25" s="224" t="s">
        <v>287</v>
      </c>
      <c r="I25" s="244">
        <v>630</v>
      </c>
    </row>
    <row r="26" spans="1:9" s="17" customFormat="1" ht="28.5" customHeight="1">
      <c r="A26" s="33" t="s">
        <v>21</v>
      </c>
      <c r="B26" s="127" t="s">
        <v>10</v>
      </c>
      <c r="C26" s="225" t="s">
        <v>11</v>
      </c>
      <c r="D26" s="226" t="s">
        <v>22</v>
      </c>
      <c r="E26" s="226"/>
      <c r="F26" s="226"/>
      <c r="G26" s="226"/>
      <c r="H26" s="226"/>
      <c r="I26" s="245">
        <f>SUM(I27)</f>
        <v>2140</v>
      </c>
    </row>
    <row r="27" spans="1:9" ht="27" customHeight="1">
      <c r="A27" s="18" t="s">
        <v>14</v>
      </c>
      <c r="B27" s="126" t="s">
        <v>10</v>
      </c>
      <c r="C27" s="221" t="s">
        <v>11</v>
      </c>
      <c r="D27" s="222" t="s">
        <v>22</v>
      </c>
      <c r="E27" s="222" t="s">
        <v>15</v>
      </c>
      <c r="F27" s="222" t="s">
        <v>16</v>
      </c>
      <c r="G27" s="222" t="s">
        <v>16</v>
      </c>
      <c r="H27" s="222"/>
      <c r="I27" s="242">
        <f>I28</f>
        <v>2140</v>
      </c>
    </row>
    <row r="28" spans="1:9" ht="15.75" customHeight="1">
      <c r="A28" s="22" t="s">
        <v>23</v>
      </c>
      <c r="B28" s="162" t="s">
        <v>10</v>
      </c>
      <c r="C28" s="223" t="s">
        <v>11</v>
      </c>
      <c r="D28" s="227" t="s">
        <v>22</v>
      </c>
      <c r="E28" s="227" t="s">
        <v>15</v>
      </c>
      <c r="F28" s="227" t="s">
        <v>22</v>
      </c>
      <c r="G28" s="227" t="s">
        <v>16</v>
      </c>
      <c r="H28" s="228"/>
      <c r="I28" s="243">
        <f>I29+I32+I33+I34+I35</f>
        <v>2140</v>
      </c>
    </row>
    <row r="29" spans="1:9" ht="16.5" customHeight="1">
      <c r="A29" s="25" t="s">
        <v>286</v>
      </c>
      <c r="B29" s="162" t="s">
        <v>10</v>
      </c>
      <c r="C29" s="229" t="s">
        <v>11</v>
      </c>
      <c r="D29" s="228" t="s">
        <v>22</v>
      </c>
      <c r="E29" s="228" t="s">
        <v>15</v>
      </c>
      <c r="F29" s="228" t="s">
        <v>22</v>
      </c>
      <c r="G29" s="228" t="s">
        <v>16</v>
      </c>
      <c r="H29" s="224" t="s">
        <v>273</v>
      </c>
      <c r="I29" s="244">
        <f>I30+I31</f>
        <v>1610</v>
      </c>
    </row>
    <row r="30" spans="1:9" ht="16.5" customHeight="1">
      <c r="A30" s="25" t="s">
        <v>288</v>
      </c>
      <c r="B30" s="162" t="s">
        <v>10</v>
      </c>
      <c r="C30" s="229" t="s">
        <v>11</v>
      </c>
      <c r="D30" s="228" t="s">
        <v>22</v>
      </c>
      <c r="E30" s="228" t="s">
        <v>15</v>
      </c>
      <c r="F30" s="228" t="s">
        <v>22</v>
      </c>
      <c r="G30" s="228" t="s">
        <v>16</v>
      </c>
      <c r="H30" s="224" t="s">
        <v>287</v>
      </c>
      <c r="I30" s="244">
        <v>1595</v>
      </c>
    </row>
    <row r="31" spans="1:9" ht="16.5" customHeight="1">
      <c r="A31" s="25" t="s">
        <v>294</v>
      </c>
      <c r="B31" s="162" t="s">
        <v>10</v>
      </c>
      <c r="C31" s="229" t="s">
        <v>11</v>
      </c>
      <c r="D31" s="228" t="s">
        <v>22</v>
      </c>
      <c r="E31" s="228" t="s">
        <v>15</v>
      </c>
      <c r="F31" s="228" t="s">
        <v>22</v>
      </c>
      <c r="G31" s="228" t="s">
        <v>16</v>
      </c>
      <c r="H31" s="224" t="s">
        <v>289</v>
      </c>
      <c r="I31" s="244">
        <v>15</v>
      </c>
    </row>
    <row r="32" spans="1:9" ht="16.5" customHeight="1">
      <c r="A32" s="25" t="s">
        <v>295</v>
      </c>
      <c r="B32" s="162" t="s">
        <v>10</v>
      </c>
      <c r="C32" s="229" t="s">
        <v>11</v>
      </c>
      <c r="D32" s="228" t="s">
        <v>22</v>
      </c>
      <c r="E32" s="228" t="s">
        <v>15</v>
      </c>
      <c r="F32" s="228" t="s">
        <v>22</v>
      </c>
      <c r="G32" s="228" t="s">
        <v>16</v>
      </c>
      <c r="H32" s="224" t="s">
        <v>290</v>
      </c>
      <c r="I32" s="244">
        <v>50</v>
      </c>
    </row>
    <row r="33" spans="1:9" ht="16.5" customHeight="1">
      <c r="A33" s="25" t="s">
        <v>296</v>
      </c>
      <c r="B33" s="162" t="s">
        <v>10</v>
      </c>
      <c r="C33" s="229" t="s">
        <v>11</v>
      </c>
      <c r="D33" s="228" t="s">
        <v>22</v>
      </c>
      <c r="E33" s="228" t="s">
        <v>15</v>
      </c>
      <c r="F33" s="228" t="s">
        <v>22</v>
      </c>
      <c r="G33" s="228" t="s">
        <v>16</v>
      </c>
      <c r="H33" s="224" t="s">
        <v>291</v>
      </c>
      <c r="I33" s="244">
        <f>325+5</f>
        <v>330</v>
      </c>
    </row>
    <row r="34" spans="1:9" ht="16.5" customHeight="1">
      <c r="A34" s="25" t="s">
        <v>297</v>
      </c>
      <c r="B34" s="162" t="s">
        <v>10</v>
      </c>
      <c r="C34" s="229" t="s">
        <v>11</v>
      </c>
      <c r="D34" s="228" t="s">
        <v>22</v>
      </c>
      <c r="E34" s="228" t="s">
        <v>15</v>
      </c>
      <c r="F34" s="228" t="s">
        <v>22</v>
      </c>
      <c r="G34" s="228" t="s">
        <v>16</v>
      </c>
      <c r="H34" s="224" t="s">
        <v>292</v>
      </c>
      <c r="I34" s="244">
        <v>2</v>
      </c>
    </row>
    <row r="35" spans="1:9" ht="16.5" customHeight="1">
      <c r="A35" s="25" t="s">
        <v>298</v>
      </c>
      <c r="B35" s="162" t="s">
        <v>10</v>
      </c>
      <c r="C35" s="229" t="s">
        <v>11</v>
      </c>
      <c r="D35" s="228" t="s">
        <v>22</v>
      </c>
      <c r="E35" s="228" t="s">
        <v>15</v>
      </c>
      <c r="F35" s="228" t="s">
        <v>22</v>
      </c>
      <c r="G35" s="228" t="s">
        <v>16</v>
      </c>
      <c r="H35" s="224" t="s">
        <v>293</v>
      </c>
      <c r="I35" s="244">
        <v>148</v>
      </c>
    </row>
    <row r="36" spans="1:9" ht="14.25" customHeight="1" hidden="1">
      <c r="A36" s="22" t="s">
        <v>24</v>
      </c>
      <c r="B36" s="127" t="s">
        <v>10</v>
      </c>
      <c r="C36" s="223" t="s">
        <v>11</v>
      </c>
      <c r="D36" s="224" t="s">
        <v>22</v>
      </c>
      <c r="E36" s="224" t="s">
        <v>25</v>
      </c>
      <c r="F36" s="224" t="s">
        <v>16</v>
      </c>
      <c r="G36" s="224" t="s">
        <v>16</v>
      </c>
      <c r="H36" s="224" t="s">
        <v>26</v>
      </c>
      <c r="I36" s="244"/>
    </row>
    <row r="37" spans="1:9" ht="3" customHeight="1" hidden="1">
      <c r="A37" s="33" t="s">
        <v>27</v>
      </c>
      <c r="B37" s="127" t="s">
        <v>10</v>
      </c>
      <c r="C37" s="230" t="s">
        <v>11</v>
      </c>
      <c r="D37" s="231" t="s">
        <v>28</v>
      </c>
      <c r="E37" s="231" t="s">
        <v>29</v>
      </c>
      <c r="F37" s="231" t="s">
        <v>16</v>
      </c>
      <c r="G37" s="231" t="s">
        <v>16</v>
      </c>
      <c r="H37" s="231" t="s">
        <v>29</v>
      </c>
      <c r="I37" s="246">
        <f>I38</f>
        <v>0</v>
      </c>
    </row>
    <row r="38" spans="1:9" ht="14.25" customHeight="1" hidden="1">
      <c r="A38" s="18" t="s">
        <v>30</v>
      </c>
      <c r="B38" s="127" t="s">
        <v>10</v>
      </c>
      <c r="C38" s="232" t="s">
        <v>11</v>
      </c>
      <c r="D38" s="233" t="s">
        <v>28</v>
      </c>
      <c r="E38" s="233" t="s">
        <v>31</v>
      </c>
      <c r="F38" s="233" t="s">
        <v>16</v>
      </c>
      <c r="G38" s="233" t="s">
        <v>16</v>
      </c>
      <c r="H38" s="233" t="s">
        <v>29</v>
      </c>
      <c r="I38" s="247">
        <f>I39</f>
        <v>0</v>
      </c>
    </row>
    <row r="39" spans="1:9" ht="14.25" customHeight="1" hidden="1">
      <c r="A39" s="164" t="s">
        <v>32</v>
      </c>
      <c r="B39" s="127" t="s">
        <v>10</v>
      </c>
      <c r="C39" s="234" t="s">
        <v>11</v>
      </c>
      <c r="D39" s="235" t="s">
        <v>28</v>
      </c>
      <c r="E39" s="235" t="s">
        <v>31</v>
      </c>
      <c r="F39" s="235" t="s">
        <v>16</v>
      </c>
      <c r="G39" s="235" t="s">
        <v>16</v>
      </c>
      <c r="H39" s="235" t="s">
        <v>33</v>
      </c>
      <c r="I39" s="248"/>
    </row>
    <row r="40" spans="1:9" s="17" customFormat="1" ht="14.25" customHeight="1" hidden="1">
      <c r="A40" s="33" t="s">
        <v>34</v>
      </c>
      <c r="B40" s="127" t="s">
        <v>10</v>
      </c>
      <c r="C40" s="225" t="s">
        <v>11</v>
      </c>
      <c r="D40" s="226" t="s">
        <v>35</v>
      </c>
      <c r="E40" s="226"/>
      <c r="F40" s="226"/>
      <c r="G40" s="226"/>
      <c r="H40" s="226"/>
      <c r="I40" s="245">
        <f>SUM(I41)</f>
        <v>0</v>
      </c>
    </row>
    <row r="41" spans="1:9" ht="14.25" customHeight="1" hidden="1">
      <c r="A41" s="18" t="s">
        <v>36</v>
      </c>
      <c r="B41" s="127" t="s">
        <v>10</v>
      </c>
      <c r="C41" s="221" t="s">
        <v>11</v>
      </c>
      <c r="D41" s="222" t="s">
        <v>35</v>
      </c>
      <c r="E41" s="222" t="s">
        <v>25</v>
      </c>
      <c r="F41" s="222" t="s">
        <v>16</v>
      </c>
      <c r="G41" s="222" t="s">
        <v>16</v>
      </c>
      <c r="H41" s="222"/>
      <c r="I41" s="242">
        <f>SUM(I42)</f>
        <v>0</v>
      </c>
    </row>
    <row r="42" spans="1:9" ht="14.25" customHeight="1" hidden="1">
      <c r="A42" s="22" t="s">
        <v>23</v>
      </c>
      <c r="B42" s="127" t="s">
        <v>10</v>
      </c>
      <c r="C42" s="223" t="s">
        <v>11</v>
      </c>
      <c r="D42" s="224" t="s">
        <v>35</v>
      </c>
      <c r="E42" s="224" t="s">
        <v>25</v>
      </c>
      <c r="F42" s="224" t="s">
        <v>16</v>
      </c>
      <c r="G42" s="224" t="s">
        <v>16</v>
      </c>
      <c r="H42" s="224" t="s">
        <v>37</v>
      </c>
      <c r="I42" s="244"/>
    </row>
    <row r="43" spans="1:9" s="37" customFormat="1" ht="14.25" customHeight="1" hidden="1">
      <c r="A43" s="33" t="s">
        <v>38</v>
      </c>
      <c r="B43" s="127" t="s">
        <v>10</v>
      </c>
      <c r="C43" s="225" t="s">
        <v>11</v>
      </c>
      <c r="D43" s="226" t="s">
        <v>39</v>
      </c>
      <c r="E43" s="226"/>
      <c r="F43" s="226"/>
      <c r="G43" s="226"/>
      <c r="H43" s="226"/>
      <c r="I43" s="245">
        <f>SUM(I44)</f>
        <v>0</v>
      </c>
    </row>
    <row r="44" spans="1:9" ht="14.25" customHeight="1" hidden="1">
      <c r="A44" s="18" t="s">
        <v>40</v>
      </c>
      <c r="B44" s="127" t="s">
        <v>10</v>
      </c>
      <c r="C44" s="221" t="s">
        <v>11</v>
      </c>
      <c r="D44" s="222" t="s">
        <v>39</v>
      </c>
      <c r="E44" s="222" t="s">
        <v>41</v>
      </c>
      <c r="F44" s="222" t="s">
        <v>16</v>
      </c>
      <c r="G44" s="222" t="s">
        <v>16</v>
      </c>
      <c r="H44" s="222"/>
      <c r="I44" s="242">
        <f>SUM(I45+I46)</f>
        <v>0</v>
      </c>
    </row>
    <row r="45" spans="1:9" ht="14.25" customHeight="1" hidden="1">
      <c r="A45" s="22" t="s">
        <v>42</v>
      </c>
      <c r="B45" s="127" t="s">
        <v>10</v>
      </c>
      <c r="C45" s="223" t="s">
        <v>11</v>
      </c>
      <c r="D45" s="224" t="s">
        <v>39</v>
      </c>
      <c r="E45" s="224" t="s">
        <v>41</v>
      </c>
      <c r="F45" s="236" t="s">
        <v>43</v>
      </c>
      <c r="G45" s="236" t="s">
        <v>43</v>
      </c>
      <c r="H45" s="224" t="s">
        <v>44</v>
      </c>
      <c r="I45" s="244"/>
    </row>
    <row r="46" spans="1:9" ht="14.25" customHeight="1" hidden="1">
      <c r="A46" s="22" t="s">
        <v>45</v>
      </c>
      <c r="B46" s="127" t="s">
        <v>10</v>
      </c>
      <c r="C46" s="223" t="s">
        <v>11</v>
      </c>
      <c r="D46" s="224" t="s">
        <v>39</v>
      </c>
      <c r="E46" s="224" t="s">
        <v>41</v>
      </c>
      <c r="F46" s="236" t="s">
        <v>16</v>
      </c>
      <c r="G46" s="236" t="s">
        <v>16</v>
      </c>
      <c r="H46" s="224" t="s">
        <v>46</v>
      </c>
      <c r="I46" s="244"/>
    </row>
    <row r="47" spans="1:9" s="37" customFormat="1" ht="14.25" customHeight="1" hidden="1">
      <c r="A47" s="33" t="s">
        <v>47</v>
      </c>
      <c r="B47" s="127" t="s">
        <v>10</v>
      </c>
      <c r="C47" s="225" t="s">
        <v>11</v>
      </c>
      <c r="D47" s="226" t="s">
        <v>48</v>
      </c>
      <c r="E47" s="226"/>
      <c r="F47" s="226"/>
      <c r="G47" s="226"/>
      <c r="H47" s="226"/>
      <c r="I47" s="245">
        <f>SUM(I48)</f>
        <v>0</v>
      </c>
    </row>
    <row r="48" spans="1:9" ht="14.25" customHeight="1" hidden="1">
      <c r="A48" s="18" t="s">
        <v>49</v>
      </c>
      <c r="B48" s="127" t="s">
        <v>10</v>
      </c>
      <c r="C48" s="221" t="s">
        <v>11</v>
      </c>
      <c r="D48" s="222" t="s">
        <v>48</v>
      </c>
      <c r="E48" s="222" t="s">
        <v>50</v>
      </c>
      <c r="F48" s="222" t="s">
        <v>16</v>
      </c>
      <c r="G48" s="222" t="s">
        <v>16</v>
      </c>
      <c r="H48" s="222"/>
      <c r="I48" s="242">
        <f>SUM(I49)</f>
        <v>0</v>
      </c>
    </row>
    <row r="49" spans="1:9" ht="14.25" customHeight="1" hidden="1">
      <c r="A49" s="22" t="s">
        <v>51</v>
      </c>
      <c r="B49" s="127" t="s">
        <v>10</v>
      </c>
      <c r="C49" s="223" t="s">
        <v>11</v>
      </c>
      <c r="D49" s="224" t="s">
        <v>48</v>
      </c>
      <c r="E49" s="224" t="s">
        <v>50</v>
      </c>
      <c r="F49" s="224" t="s">
        <v>16</v>
      </c>
      <c r="G49" s="224" t="s">
        <v>16</v>
      </c>
      <c r="H49" s="224" t="s">
        <v>52</v>
      </c>
      <c r="I49" s="244"/>
    </row>
    <row r="50" spans="1:9" s="37" customFormat="1" ht="14.25" customHeight="1">
      <c r="A50" s="13" t="s">
        <v>38</v>
      </c>
      <c r="B50" s="127" t="s">
        <v>10</v>
      </c>
      <c r="C50" s="237" t="s">
        <v>11</v>
      </c>
      <c r="D50" s="238" t="s">
        <v>39</v>
      </c>
      <c r="E50" s="238"/>
      <c r="F50" s="238"/>
      <c r="G50" s="238"/>
      <c r="H50" s="238"/>
      <c r="I50" s="249">
        <f>I51</f>
        <v>72</v>
      </c>
    </row>
    <row r="51" spans="1:9" s="17" customFormat="1" ht="18" customHeight="1">
      <c r="A51" s="18" t="s">
        <v>40</v>
      </c>
      <c r="B51" s="127" t="s">
        <v>10</v>
      </c>
      <c r="C51" s="221" t="s">
        <v>11</v>
      </c>
      <c r="D51" s="222" t="s">
        <v>39</v>
      </c>
      <c r="E51" s="222" t="s">
        <v>41</v>
      </c>
      <c r="F51" s="222" t="s">
        <v>16</v>
      </c>
      <c r="G51" s="222" t="s">
        <v>16</v>
      </c>
      <c r="H51" s="222"/>
      <c r="I51" s="242">
        <f>I52</f>
        <v>72</v>
      </c>
    </row>
    <row r="52" spans="1:9" s="17" customFormat="1" ht="18" customHeight="1">
      <c r="A52" s="22" t="s">
        <v>254</v>
      </c>
      <c r="B52" s="162" t="s">
        <v>10</v>
      </c>
      <c r="C52" s="223" t="s">
        <v>11</v>
      </c>
      <c r="D52" s="227" t="s">
        <v>39</v>
      </c>
      <c r="E52" s="227" t="s">
        <v>41</v>
      </c>
      <c r="F52" s="227" t="s">
        <v>16</v>
      </c>
      <c r="G52" s="227" t="s">
        <v>18</v>
      </c>
      <c r="H52" s="228"/>
      <c r="I52" s="243">
        <f>I53</f>
        <v>72</v>
      </c>
    </row>
    <row r="53" spans="1:9" s="17" customFormat="1" ht="18" customHeight="1" thickBot="1">
      <c r="A53" s="25" t="s">
        <v>296</v>
      </c>
      <c r="B53" s="127" t="s">
        <v>10</v>
      </c>
      <c r="C53" s="229" t="s">
        <v>11</v>
      </c>
      <c r="D53" s="228" t="s">
        <v>39</v>
      </c>
      <c r="E53" s="228" t="s">
        <v>41</v>
      </c>
      <c r="F53" s="228" t="s">
        <v>16</v>
      </c>
      <c r="G53" s="228" t="s">
        <v>18</v>
      </c>
      <c r="H53" s="227" t="s">
        <v>291</v>
      </c>
      <c r="I53" s="244">
        <v>72</v>
      </c>
    </row>
    <row r="54" spans="1:9" s="17" customFormat="1" ht="18" customHeight="1" hidden="1" thickBot="1">
      <c r="A54" s="25"/>
      <c r="B54" s="127"/>
      <c r="C54" s="229"/>
      <c r="D54" s="228"/>
      <c r="E54" s="228"/>
      <c r="F54" s="228"/>
      <c r="G54" s="228"/>
      <c r="H54" s="227"/>
      <c r="I54" s="244"/>
    </row>
    <row r="55" spans="1:9" s="17" customFormat="1" ht="18" customHeight="1" hidden="1" thickBot="1">
      <c r="A55" s="18" t="s">
        <v>30</v>
      </c>
      <c r="B55" s="127" t="s">
        <v>10</v>
      </c>
      <c r="C55" s="19" t="s">
        <v>11</v>
      </c>
      <c r="D55" s="20" t="s">
        <v>53</v>
      </c>
      <c r="E55" s="20" t="s">
        <v>31</v>
      </c>
      <c r="F55" s="20" t="s">
        <v>16</v>
      </c>
      <c r="G55" s="20" t="s">
        <v>16</v>
      </c>
      <c r="H55" s="20"/>
      <c r="I55" s="198">
        <f>SUM(I56)</f>
        <v>0</v>
      </c>
    </row>
    <row r="56" spans="1:9" s="17" customFormat="1" ht="18" customHeight="1" hidden="1" thickBot="1">
      <c r="A56" s="22" t="s">
        <v>54</v>
      </c>
      <c r="B56" s="127" t="s">
        <v>10</v>
      </c>
      <c r="C56" s="23" t="s">
        <v>11</v>
      </c>
      <c r="D56" s="24" t="s">
        <v>53</v>
      </c>
      <c r="E56" s="24" t="s">
        <v>31</v>
      </c>
      <c r="F56" s="24" t="s">
        <v>16</v>
      </c>
      <c r="G56" s="24" t="s">
        <v>16</v>
      </c>
      <c r="H56" s="24" t="s">
        <v>55</v>
      </c>
      <c r="I56" s="200"/>
    </row>
    <row r="57" spans="1:9" ht="14.25" customHeight="1" hidden="1" thickBot="1">
      <c r="A57" s="122"/>
      <c r="B57" s="128" t="s">
        <v>10</v>
      </c>
      <c r="C57" s="165"/>
      <c r="D57" s="125"/>
      <c r="E57" s="125"/>
      <c r="F57" s="125"/>
      <c r="G57" s="125"/>
      <c r="H57" s="125"/>
      <c r="I57" s="204"/>
    </row>
    <row r="58" spans="1:9" ht="18.75" thickBot="1">
      <c r="A58" s="280" t="s">
        <v>56</v>
      </c>
      <c r="B58" s="255" t="s">
        <v>10</v>
      </c>
      <c r="C58" s="256" t="s">
        <v>13</v>
      </c>
      <c r="D58" s="166"/>
      <c r="E58" s="166"/>
      <c r="F58" s="166"/>
      <c r="G58" s="166"/>
      <c r="H58" s="166"/>
      <c r="I58" s="250">
        <f>I59</f>
        <v>164</v>
      </c>
    </row>
    <row r="59" spans="1:9" ht="15.75">
      <c r="A59" s="43" t="s">
        <v>57</v>
      </c>
      <c r="B59" s="167" t="s">
        <v>10</v>
      </c>
      <c r="C59" s="257" t="s">
        <v>13</v>
      </c>
      <c r="D59" s="258" t="s">
        <v>18</v>
      </c>
      <c r="E59" s="259"/>
      <c r="F59" s="259"/>
      <c r="G59" s="259"/>
      <c r="H59" s="259"/>
      <c r="I59" s="251">
        <f>SUM(I60)</f>
        <v>164</v>
      </c>
    </row>
    <row r="60" spans="1:9" ht="25.5">
      <c r="A60" s="22" t="s">
        <v>58</v>
      </c>
      <c r="B60" s="127" t="s">
        <v>10</v>
      </c>
      <c r="C60" s="223" t="s">
        <v>13</v>
      </c>
      <c r="D60" s="224" t="s">
        <v>18</v>
      </c>
      <c r="E60" s="224" t="s">
        <v>25</v>
      </c>
      <c r="F60" s="224" t="s">
        <v>59</v>
      </c>
      <c r="G60" s="224" t="s">
        <v>16</v>
      </c>
      <c r="H60" s="224"/>
      <c r="I60" s="252">
        <f>I62+I63</f>
        <v>164</v>
      </c>
    </row>
    <row r="61" spans="1:9" ht="15.75">
      <c r="A61" s="25" t="s">
        <v>286</v>
      </c>
      <c r="B61" s="128" t="s">
        <v>10</v>
      </c>
      <c r="C61" s="290" t="s">
        <v>13</v>
      </c>
      <c r="D61" s="291" t="s">
        <v>18</v>
      </c>
      <c r="E61" s="291" t="s">
        <v>25</v>
      </c>
      <c r="F61" s="291" t="s">
        <v>59</v>
      </c>
      <c r="G61" s="291" t="s">
        <v>16</v>
      </c>
      <c r="H61" s="291" t="s">
        <v>273</v>
      </c>
      <c r="I61" s="292">
        <f>I62</f>
        <v>157</v>
      </c>
    </row>
    <row r="62" spans="1:9" ht="15.75">
      <c r="A62" s="25" t="s">
        <v>288</v>
      </c>
      <c r="B62" s="128" t="s">
        <v>10</v>
      </c>
      <c r="C62" s="290" t="s">
        <v>13</v>
      </c>
      <c r="D62" s="291" t="s">
        <v>18</v>
      </c>
      <c r="E62" s="291" t="s">
        <v>25</v>
      </c>
      <c r="F62" s="291" t="s">
        <v>59</v>
      </c>
      <c r="G62" s="291" t="s">
        <v>16</v>
      </c>
      <c r="H62" s="291" t="s">
        <v>287</v>
      </c>
      <c r="I62" s="292">
        <v>157</v>
      </c>
    </row>
    <row r="63" spans="1:9" ht="16.5" thickBot="1">
      <c r="A63" s="25" t="s">
        <v>296</v>
      </c>
      <c r="B63" s="128" t="s">
        <v>10</v>
      </c>
      <c r="C63" s="290" t="s">
        <v>13</v>
      </c>
      <c r="D63" s="291" t="s">
        <v>18</v>
      </c>
      <c r="E63" s="291" t="s">
        <v>25</v>
      </c>
      <c r="F63" s="291" t="s">
        <v>59</v>
      </c>
      <c r="G63" s="291" t="s">
        <v>16</v>
      </c>
      <c r="H63" s="291" t="s">
        <v>291</v>
      </c>
      <c r="I63" s="292">
        <v>7</v>
      </c>
    </row>
    <row r="64" spans="1:9" s="48" customFormat="1" ht="17.25" customHeight="1" thickBot="1">
      <c r="A64" s="46" t="s">
        <v>60</v>
      </c>
      <c r="B64" s="261" t="s">
        <v>10</v>
      </c>
      <c r="C64" s="261" t="s">
        <v>18</v>
      </c>
      <c r="D64" s="42"/>
      <c r="E64" s="42"/>
      <c r="F64" s="42"/>
      <c r="G64" s="42"/>
      <c r="H64" s="42"/>
      <c r="I64" s="239">
        <f>SUM(I65+I69+I73+I77)</f>
        <v>50</v>
      </c>
    </row>
    <row r="65" spans="1:9" s="37" customFormat="1" ht="17.25" customHeight="1">
      <c r="A65" s="13" t="s">
        <v>61</v>
      </c>
      <c r="B65" s="167" t="s">
        <v>10</v>
      </c>
      <c r="C65" s="262" t="s">
        <v>18</v>
      </c>
      <c r="D65" s="262" t="s">
        <v>13</v>
      </c>
      <c r="E65" s="262"/>
      <c r="F65" s="262"/>
      <c r="G65" s="262"/>
      <c r="H65" s="262"/>
      <c r="I65" s="245">
        <f>SUM(I66)</f>
        <v>10</v>
      </c>
    </row>
    <row r="66" spans="1:9" ht="17.25" customHeight="1">
      <c r="A66" s="69" t="s">
        <v>257</v>
      </c>
      <c r="B66" s="127" t="s">
        <v>10</v>
      </c>
      <c r="C66" s="263" t="s">
        <v>18</v>
      </c>
      <c r="D66" s="264" t="s">
        <v>13</v>
      </c>
      <c r="E66" s="264" t="s">
        <v>91</v>
      </c>
      <c r="F66" s="264" t="s">
        <v>16</v>
      </c>
      <c r="G66" s="264" t="s">
        <v>16</v>
      </c>
      <c r="H66" s="264"/>
      <c r="I66" s="242">
        <f>SUM(I67)</f>
        <v>10</v>
      </c>
    </row>
    <row r="67" spans="1:9" ht="17.25" customHeight="1">
      <c r="A67" s="70" t="s">
        <v>260</v>
      </c>
      <c r="B67" s="127" t="s">
        <v>10</v>
      </c>
      <c r="C67" s="223" t="s">
        <v>18</v>
      </c>
      <c r="D67" s="224" t="s">
        <v>13</v>
      </c>
      <c r="E67" s="224" t="s">
        <v>91</v>
      </c>
      <c r="F67" s="224" t="s">
        <v>259</v>
      </c>
      <c r="G67" s="224" t="s">
        <v>43</v>
      </c>
      <c r="H67" s="224"/>
      <c r="I67" s="244">
        <f>SUM(I68)</f>
        <v>10</v>
      </c>
    </row>
    <row r="68" spans="1:9" s="55" customFormat="1" ht="17.25" customHeight="1">
      <c r="A68" s="25" t="s">
        <v>296</v>
      </c>
      <c r="B68" s="127" t="s">
        <v>10</v>
      </c>
      <c r="C68" s="223" t="s">
        <v>18</v>
      </c>
      <c r="D68" s="224" t="s">
        <v>13</v>
      </c>
      <c r="E68" s="224" t="s">
        <v>91</v>
      </c>
      <c r="F68" s="236" t="s">
        <v>259</v>
      </c>
      <c r="G68" s="236" t="s">
        <v>43</v>
      </c>
      <c r="H68" s="265">
        <v>244</v>
      </c>
      <c r="I68" s="244">
        <v>10</v>
      </c>
    </row>
    <row r="69" spans="1:9" s="37" customFormat="1" ht="29.25" customHeight="1">
      <c r="A69" s="33" t="s">
        <v>280</v>
      </c>
      <c r="B69" s="167" t="s">
        <v>10</v>
      </c>
      <c r="C69" s="262" t="s">
        <v>18</v>
      </c>
      <c r="D69" s="262" t="s">
        <v>63</v>
      </c>
      <c r="E69" s="262"/>
      <c r="F69" s="262"/>
      <c r="G69" s="262"/>
      <c r="H69" s="262"/>
      <c r="I69" s="245">
        <f>SUM(I70)</f>
        <v>10</v>
      </c>
    </row>
    <row r="70" spans="1:9" ht="26.25" customHeight="1">
      <c r="A70" s="69" t="s">
        <v>283</v>
      </c>
      <c r="B70" s="127" t="s">
        <v>10</v>
      </c>
      <c r="C70" s="263" t="s">
        <v>18</v>
      </c>
      <c r="D70" s="264" t="s">
        <v>63</v>
      </c>
      <c r="E70" s="264" t="s">
        <v>281</v>
      </c>
      <c r="F70" s="264" t="s">
        <v>16</v>
      </c>
      <c r="G70" s="264" t="s">
        <v>16</v>
      </c>
      <c r="H70" s="264"/>
      <c r="I70" s="242">
        <f>SUM(I71)</f>
        <v>10</v>
      </c>
    </row>
    <row r="71" spans="1:9" ht="27.75" customHeight="1">
      <c r="A71" s="70" t="s">
        <v>282</v>
      </c>
      <c r="B71" s="127" t="s">
        <v>10</v>
      </c>
      <c r="C71" s="223" t="s">
        <v>18</v>
      </c>
      <c r="D71" s="224" t="s">
        <v>63</v>
      </c>
      <c r="E71" s="224" t="s">
        <v>281</v>
      </c>
      <c r="F71" s="224" t="s">
        <v>11</v>
      </c>
      <c r="G71" s="224" t="s">
        <v>43</v>
      </c>
      <c r="H71" s="224"/>
      <c r="I71" s="244">
        <f>SUM(I72)</f>
        <v>10</v>
      </c>
    </row>
    <row r="72" spans="1:9" s="55" customFormat="1" ht="18" customHeight="1">
      <c r="A72" s="25" t="s">
        <v>296</v>
      </c>
      <c r="B72" s="127" t="s">
        <v>10</v>
      </c>
      <c r="C72" s="223" t="s">
        <v>18</v>
      </c>
      <c r="D72" s="224" t="s">
        <v>63</v>
      </c>
      <c r="E72" s="224" t="s">
        <v>281</v>
      </c>
      <c r="F72" s="236" t="s">
        <v>11</v>
      </c>
      <c r="G72" s="236" t="s">
        <v>16</v>
      </c>
      <c r="H72" s="236" t="s">
        <v>291</v>
      </c>
      <c r="I72" s="244">
        <v>10</v>
      </c>
    </row>
    <row r="73" spans="1:9" s="37" customFormat="1" ht="17.25" customHeight="1">
      <c r="A73" s="33" t="s">
        <v>264</v>
      </c>
      <c r="B73" s="167" t="s">
        <v>10</v>
      </c>
      <c r="C73" s="262" t="s">
        <v>18</v>
      </c>
      <c r="D73" s="262" t="s">
        <v>198</v>
      </c>
      <c r="E73" s="262"/>
      <c r="F73" s="262"/>
      <c r="G73" s="262"/>
      <c r="H73" s="262"/>
      <c r="I73" s="245">
        <f>SUM(I74)</f>
        <v>20</v>
      </c>
    </row>
    <row r="74" spans="1:9" ht="17.25" customHeight="1">
      <c r="A74" s="69" t="s">
        <v>257</v>
      </c>
      <c r="B74" s="127" t="s">
        <v>10</v>
      </c>
      <c r="C74" s="263" t="s">
        <v>18</v>
      </c>
      <c r="D74" s="264" t="s">
        <v>198</v>
      </c>
      <c r="E74" s="264" t="s">
        <v>91</v>
      </c>
      <c r="F74" s="264" t="s">
        <v>16</v>
      </c>
      <c r="G74" s="264" t="s">
        <v>16</v>
      </c>
      <c r="H74" s="264"/>
      <c r="I74" s="242">
        <f>SUM(I75)</f>
        <v>20</v>
      </c>
    </row>
    <row r="75" spans="1:9" ht="27.75" customHeight="1">
      <c r="A75" s="70" t="s">
        <v>267</v>
      </c>
      <c r="B75" s="127" t="s">
        <v>10</v>
      </c>
      <c r="C75" s="223" t="s">
        <v>18</v>
      </c>
      <c r="D75" s="224" t="s">
        <v>198</v>
      </c>
      <c r="E75" s="224" t="s">
        <v>91</v>
      </c>
      <c r="F75" s="224" t="s">
        <v>63</v>
      </c>
      <c r="G75" s="224" t="s">
        <v>43</v>
      </c>
      <c r="H75" s="224"/>
      <c r="I75" s="244">
        <f>SUM(I76)</f>
        <v>20</v>
      </c>
    </row>
    <row r="76" spans="1:9" s="55" customFormat="1" ht="16.5" customHeight="1">
      <c r="A76" s="25" t="s">
        <v>296</v>
      </c>
      <c r="B76" s="127" t="s">
        <v>10</v>
      </c>
      <c r="C76" s="223" t="s">
        <v>18</v>
      </c>
      <c r="D76" s="224" t="s">
        <v>198</v>
      </c>
      <c r="E76" s="224" t="s">
        <v>91</v>
      </c>
      <c r="F76" s="236" t="s">
        <v>63</v>
      </c>
      <c r="G76" s="236" t="s">
        <v>16</v>
      </c>
      <c r="H76" s="265">
        <v>244</v>
      </c>
      <c r="I76" s="244">
        <v>20</v>
      </c>
    </row>
    <row r="77" spans="1:9" s="37" customFormat="1" ht="17.25" customHeight="1">
      <c r="A77" s="33" t="s">
        <v>265</v>
      </c>
      <c r="B77" s="167" t="s">
        <v>10</v>
      </c>
      <c r="C77" s="262" t="s">
        <v>18</v>
      </c>
      <c r="D77" s="262" t="s">
        <v>263</v>
      </c>
      <c r="E77" s="262"/>
      <c r="F77" s="262"/>
      <c r="G77" s="262"/>
      <c r="H77" s="262"/>
      <c r="I77" s="245">
        <f>SUM(I78)</f>
        <v>10</v>
      </c>
    </row>
    <row r="78" spans="1:9" ht="17.25" customHeight="1">
      <c r="A78" s="69" t="s">
        <v>257</v>
      </c>
      <c r="B78" s="127" t="s">
        <v>10</v>
      </c>
      <c r="C78" s="263" t="s">
        <v>18</v>
      </c>
      <c r="D78" s="264" t="s">
        <v>263</v>
      </c>
      <c r="E78" s="264" t="s">
        <v>91</v>
      </c>
      <c r="F78" s="264" t="s">
        <v>16</v>
      </c>
      <c r="G78" s="264" t="s">
        <v>16</v>
      </c>
      <c r="H78" s="264"/>
      <c r="I78" s="242">
        <f>SUM(I79)</f>
        <v>10</v>
      </c>
    </row>
    <row r="79" spans="1:9" ht="27.75" customHeight="1">
      <c r="A79" s="70" t="s">
        <v>266</v>
      </c>
      <c r="B79" s="127" t="s">
        <v>10</v>
      </c>
      <c r="C79" s="223" t="s">
        <v>18</v>
      </c>
      <c r="D79" s="224" t="s">
        <v>263</v>
      </c>
      <c r="E79" s="224" t="s">
        <v>91</v>
      </c>
      <c r="F79" s="224" t="s">
        <v>259</v>
      </c>
      <c r="G79" s="224" t="s">
        <v>43</v>
      </c>
      <c r="H79" s="224"/>
      <c r="I79" s="244">
        <f>SUM(I80)</f>
        <v>10</v>
      </c>
    </row>
    <row r="80" spans="1:9" s="55" customFormat="1" ht="17.25" customHeight="1" thickBot="1">
      <c r="A80" s="25" t="s">
        <v>296</v>
      </c>
      <c r="B80" s="127" t="s">
        <v>10</v>
      </c>
      <c r="C80" s="223" t="s">
        <v>18</v>
      </c>
      <c r="D80" s="224" t="s">
        <v>263</v>
      </c>
      <c r="E80" s="224" t="s">
        <v>91</v>
      </c>
      <c r="F80" s="236" t="s">
        <v>259</v>
      </c>
      <c r="G80" s="236" t="s">
        <v>11</v>
      </c>
      <c r="H80" s="265">
        <v>244</v>
      </c>
      <c r="I80" s="244">
        <v>10</v>
      </c>
    </row>
    <row r="81" spans="1:9" s="48" customFormat="1" ht="6" customHeight="1" hidden="1" thickBot="1">
      <c r="A81" s="281" t="s">
        <v>65</v>
      </c>
      <c r="B81" s="261" t="s">
        <v>10</v>
      </c>
      <c r="C81" s="261" t="s">
        <v>22</v>
      </c>
      <c r="D81" s="42"/>
      <c r="E81" s="42"/>
      <c r="F81" s="42"/>
      <c r="G81" s="42"/>
      <c r="H81" s="42"/>
      <c r="I81" s="239">
        <f>SUM(I90+I85+I93+I97+I82)</f>
        <v>0</v>
      </c>
    </row>
    <row r="82" spans="1:10" s="37" customFormat="1" ht="24" customHeight="1" hidden="1">
      <c r="A82" s="13" t="s">
        <v>66</v>
      </c>
      <c r="B82" s="167" t="s">
        <v>10</v>
      </c>
      <c r="C82" s="196" t="s">
        <v>22</v>
      </c>
      <c r="D82" s="196" t="s">
        <v>13</v>
      </c>
      <c r="E82" s="196"/>
      <c r="F82" s="196"/>
      <c r="G82" s="196"/>
      <c r="H82" s="196"/>
      <c r="I82" s="203">
        <f>SUM(I83)</f>
        <v>0</v>
      </c>
      <c r="J82" s="64">
        <v>0</v>
      </c>
    </row>
    <row r="83" spans="1:9" ht="24" customHeight="1" hidden="1">
      <c r="A83" s="18" t="s">
        <v>67</v>
      </c>
      <c r="B83" s="127" t="s">
        <v>10</v>
      </c>
      <c r="C83" s="65" t="s">
        <v>22</v>
      </c>
      <c r="D83" s="65" t="s">
        <v>13</v>
      </c>
      <c r="E83" s="20" t="s">
        <v>68</v>
      </c>
      <c r="F83" s="66" t="s">
        <v>43</v>
      </c>
      <c r="G83" s="66" t="s">
        <v>16</v>
      </c>
      <c r="H83" s="65"/>
      <c r="I83" s="198">
        <f>SUM(I84)</f>
        <v>0</v>
      </c>
    </row>
    <row r="84" spans="1:9" ht="24" customHeight="1" hidden="1">
      <c r="A84" s="22" t="s">
        <v>69</v>
      </c>
      <c r="B84" s="127" t="s">
        <v>10</v>
      </c>
      <c r="C84" s="169" t="s">
        <v>22</v>
      </c>
      <c r="D84" s="169" t="s">
        <v>13</v>
      </c>
      <c r="E84" s="24" t="s">
        <v>68</v>
      </c>
      <c r="F84" s="79" t="s">
        <v>16</v>
      </c>
      <c r="G84" s="24" t="s">
        <v>16</v>
      </c>
      <c r="H84" s="169" t="s">
        <v>70</v>
      </c>
      <c r="I84" s="200"/>
    </row>
    <row r="85" spans="1:10" s="37" customFormat="1" ht="26.25" customHeight="1" hidden="1">
      <c r="A85" s="33" t="s">
        <v>71</v>
      </c>
      <c r="B85" s="127" t="s">
        <v>10</v>
      </c>
      <c r="C85" s="63" t="s">
        <v>22</v>
      </c>
      <c r="D85" s="63" t="s">
        <v>72</v>
      </c>
      <c r="E85" s="63"/>
      <c r="F85" s="63"/>
      <c r="G85" s="63"/>
      <c r="H85" s="63"/>
      <c r="I85" s="201">
        <f>SUM(I88+I86)</f>
        <v>0</v>
      </c>
      <c r="J85" s="64">
        <v>0</v>
      </c>
    </row>
    <row r="86" spans="1:9" ht="19.5" customHeight="1" hidden="1">
      <c r="A86" s="18" t="s">
        <v>73</v>
      </c>
      <c r="B86" s="127" t="s">
        <v>10</v>
      </c>
      <c r="C86" s="65" t="s">
        <v>22</v>
      </c>
      <c r="D86" s="65" t="s">
        <v>72</v>
      </c>
      <c r="E86" s="20" t="s">
        <v>74</v>
      </c>
      <c r="F86" s="66" t="s">
        <v>43</v>
      </c>
      <c r="G86" s="66" t="s">
        <v>16</v>
      </c>
      <c r="H86" s="65"/>
      <c r="I86" s="198">
        <f>SUM(I87)</f>
        <v>0</v>
      </c>
    </row>
    <row r="87" spans="1:9" ht="21" customHeight="1" hidden="1">
      <c r="A87" s="22" t="s">
        <v>75</v>
      </c>
      <c r="B87" s="127" t="s">
        <v>10</v>
      </c>
      <c r="C87" s="169" t="s">
        <v>22</v>
      </c>
      <c r="D87" s="169" t="s">
        <v>72</v>
      </c>
      <c r="E87" s="24" t="s">
        <v>74</v>
      </c>
      <c r="F87" s="79" t="s">
        <v>16</v>
      </c>
      <c r="G87" s="24" t="s">
        <v>16</v>
      </c>
      <c r="H87" s="169" t="s">
        <v>76</v>
      </c>
      <c r="I87" s="200"/>
    </row>
    <row r="88" spans="1:9" ht="21.75" customHeight="1" hidden="1">
      <c r="A88" s="18" t="s">
        <v>77</v>
      </c>
      <c r="B88" s="127" t="s">
        <v>10</v>
      </c>
      <c r="C88" s="65" t="s">
        <v>22</v>
      </c>
      <c r="D88" s="65" t="s">
        <v>28</v>
      </c>
      <c r="E88" s="20" t="s">
        <v>64</v>
      </c>
      <c r="F88" s="66" t="s">
        <v>43</v>
      </c>
      <c r="G88" s="66" t="s">
        <v>16</v>
      </c>
      <c r="H88" s="65"/>
      <c r="I88" s="198">
        <f>SUM(I89)</f>
        <v>0</v>
      </c>
    </row>
    <row r="89" spans="1:9" ht="21.75" customHeight="1" hidden="1">
      <c r="A89" s="22" t="s">
        <v>78</v>
      </c>
      <c r="B89" s="127" t="s">
        <v>10</v>
      </c>
      <c r="C89" s="169" t="s">
        <v>22</v>
      </c>
      <c r="D89" s="169" t="s">
        <v>28</v>
      </c>
      <c r="E89" s="24" t="s">
        <v>64</v>
      </c>
      <c r="F89" s="79" t="s">
        <v>16</v>
      </c>
      <c r="G89" s="24" t="s">
        <v>16</v>
      </c>
      <c r="H89" s="169" t="s">
        <v>79</v>
      </c>
      <c r="I89" s="200"/>
    </row>
    <row r="90" spans="1:10" s="37" customFormat="1" ht="19.5" customHeight="1" hidden="1">
      <c r="A90" s="33" t="s">
        <v>80</v>
      </c>
      <c r="B90" s="127" t="s">
        <v>10</v>
      </c>
      <c r="C90" s="34" t="s">
        <v>22</v>
      </c>
      <c r="D90" s="35" t="s">
        <v>81</v>
      </c>
      <c r="E90" s="35"/>
      <c r="F90" s="35"/>
      <c r="G90" s="35"/>
      <c r="H90" s="35"/>
      <c r="I90" s="201">
        <f>SUM(I91)</f>
        <v>0</v>
      </c>
      <c r="J90" s="64"/>
    </row>
    <row r="91" spans="1:10" ht="19.5" customHeight="1" hidden="1">
      <c r="A91" s="18" t="s">
        <v>82</v>
      </c>
      <c r="B91" s="127" t="s">
        <v>10</v>
      </c>
      <c r="C91" s="19" t="s">
        <v>22</v>
      </c>
      <c r="D91" s="20" t="s">
        <v>81</v>
      </c>
      <c r="E91" s="20" t="s">
        <v>83</v>
      </c>
      <c r="F91" s="66" t="s">
        <v>16</v>
      </c>
      <c r="G91" s="66" t="s">
        <v>16</v>
      </c>
      <c r="H91" s="20"/>
      <c r="I91" s="198">
        <f>SUM(I92)</f>
        <v>0</v>
      </c>
      <c r="J91" s="68"/>
    </row>
    <row r="92" spans="1:10" ht="18.75" customHeight="1" hidden="1">
      <c r="A92" s="22" t="s">
        <v>84</v>
      </c>
      <c r="B92" s="127" t="s">
        <v>10</v>
      </c>
      <c r="C92" s="23" t="s">
        <v>22</v>
      </c>
      <c r="D92" s="24" t="s">
        <v>81</v>
      </c>
      <c r="E92" s="24" t="s">
        <v>83</v>
      </c>
      <c r="F92" s="38" t="s">
        <v>16</v>
      </c>
      <c r="G92" s="38" t="s">
        <v>16</v>
      </c>
      <c r="H92" s="24" t="s">
        <v>85</v>
      </c>
      <c r="I92" s="200"/>
      <c r="J92" s="68"/>
    </row>
    <row r="93" spans="1:9" s="37" customFormat="1" ht="19.5" customHeight="1" hidden="1">
      <c r="A93" s="33" t="s">
        <v>86</v>
      </c>
      <c r="B93" s="127" t="s">
        <v>10</v>
      </c>
      <c r="C93" s="34" t="s">
        <v>22</v>
      </c>
      <c r="D93" s="35" t="s">
        <v>63</v>
      </c>
      <c r="E93" s="35"/>
      <c r="F93" s="35"/>
      <c r="G93" s="35"/>
      <c r="H93" s="35"/>
      <c r="I93" s="201">
        <f>SUM(I94)</f>
        <v>0</v>
      </c>
    </row>
    <row r="94" spans="1:9" ht="17.25" customHeight="1" hidden="1">
      <c r="A94" s="18" t="s">
        <v>87</v>
      </c>
      <c r="B94" s="127" t="s">
        <v>10</v>
      </c>
      <c r="C94" s="19" t="s">
        <v>22</v>
      </c>
      <c r="D94" s="20" t="s">
        <v>63</v>
      </c>
      <c r="E94" s="20">
        <v>330</v>
      </c>
      <c r="F94" s="20" t="s">
        <v>16</v>
      </c>
      <c r="G94" s="20" t="s">
        <v>16</v>
      </c>
      <c r="H94" s="20"/>
      <c r="I94" s="198">
        <f>SUM(I95)</f>
        <v>0</v>
      </c>
    </row>
    <row r="95" spans="1:9" ht="18" customHeight="1" hidden="1">
      <c r="A95" s="22" t="s">
        <v>88</v>
      </c>
      <c r="B95" s="127" t="s">
        <v>10</v>
      </c>
      <c r="C95" s="23" t="s">
        <v>22</v>
      </c>
      <c r="D95" s="24" t="s">
        <v>63</v>
      </c>
      <c r="E95" s="24">
        <v>330</v>
      </c>
      <c r="F95" s="24" t="s">
        <v>16</v>
      </c>
      <c r="G95" s="24" t="s">
        <v>16</v>
      </c>
      <c r="H95" s="24" t="s">
        <v>89</v>
      </c>
      <c r="I95" s="200"/>
    </row>
    <row r="96" spans="1:9" ht="18.75" hidden="1" thickBot="1">
      <c r="A96" s="280" t="s">
        <v>65</v>
      </c>
      <c r="B96" s="255" t="s">
        <v>10</v>
      </c>
      <c r="C96" s="256" t="s">
        <v>22</v>
      </c>
      <c r="D96" s="166"/>
      <c r="E96" s="166"/>
      <c r="F96" s="166"/>
      <c r="G96" s="166"/>
      <c r="H96" s="166"/>
      <c r="I96" s="250">
        <f>SUM(I99)</f>
        <v>0</v>
      </c>
    </row>
    <row r="97" spans="1:9" s="37" customFormat="1" ht="19.5" customHeight="1" hidden="1" thickBot="1">
      <c r="A97" s="33" t="s">
        <v>90</v>
      </c>
      <c r="B97" s="127" t="s">
        <v>10</v>
      </c>
      <c r="C97" s="262" t="s">
        <v>22</v>
      </c>
      <c r="D97" s="262" t="s">
        <v>48</v>
      </c>
      <c r="E97" s="262"/>
      <c r="F97" s="262"/>
      <c r="G97" s="262"/>
      <c r="H97" s="262"/>
      <c r="I97" s="245">
        <f>I98</f>
        <v>0</v>
      </c>
    </row>
    <row r="98" spans="1:9" ht="18.75" customHeight="1" hidden="1" thickBot="1">
      <c r="A98" s="69" t="s">
        <v>279</v>
      </c>
      <c r="B98" s="127" t="s">
        <v>10</v>
      </c>
      <c r="C98" s="263" t="s">
        <v>22</v>
      </c>
      <c r="D98" s="264" t="s">
        <v>48</v>
      </c>
      <c r="E98" s="264" t="s">
        <v>276</v>
      </c>
      <c r="F98" s="264" t="s">
        <v>16</v>
      </c>
      <c r="G98" s="264" t="s">
        <v>16</v>
      </c>
      <c r="H98" s="264"/>
      <c r="I98" s="242">
        <f>I99</f>
        <v>0</v>
      </c>
    </row>
    <row r="99" spans="1:9" ht="15.75" customHeight="1" hidden="1" thickBot="1">
      <c r="A99" s="70" t="s">
        <v>84</v>
      </c>
      <c r="B99" s="127" t="s">
        <v>10</v>
      </c>
      <c r="C99" s="223" t="s">
        <v>22</v>
      </c>
      <c r="D99" s="224" t="s">
        <v>48</v>
      </c>
      <c r="E99" s="224" t="s">
        <v>276</v>
      </c>
      <c r="F99" s="224" t="s">
        <v>18</v>
      </c>
      <c r="G99" s="224" t="s">
        <v>16</v>
      </c>
      <c r="H99" s="224"/>
      <c r="I99" s="244">
        <f>I100</f>
        <v>0</v>
      </c>
    </row>
    <row r="100" spans="1:9" ht="18" customHeight="1" hidden="1" thickBot="1">
      <c r="A100" s="71" t="s">
        <v>19</v>
      </c>
      <c r="B100" s="127" t="s">
        <v>10</v>
      </c>
      <c r="C100" s="223" t="s">
        <v>22</v>
      </c>
      <c r="D100" s="224" t="s">
        <v>48</v>
      </c>
      <c r="E100" s="224" t="s">
        <v>276</v>
      </c>
      <c r="F100" s="236" t="s">
        <v>18</v>
      </c>
      <c r="G100" s="236" t="s">
        <v>43</v>
      </c>
      <c r="H100" s="265">
        <v>500</v>
      </c>
      <c r="I100" s="244"/>
    </row>
    <row r="101" spans="1:9" ht="8.25" customHeight="1" hidden="1" thickBot="1">
      <c r="A101" s="122"/>
      <c r="B101" s="128" t="s">
        <v>10</v>
      </c>
      <c r="C101" s="165"/>
      <c r="D101" s="125"/>
      <c r="E101" s="125"/>
      <c r="F101" s="125"/>
      <c r="G101" s="125"/>
      <c r="H101" s="125"/>
      <c r="I101" s="204"/>
    </row>
    <row r="102" spans="1:9" s="48" customFormat="1" ht="20.25" customHeight="1" thickBot="1">
      <c r="A102" s="281" t="s">
        <v>92</v>
      </c>
      <c r="B102" s="261" t="s">
        <v>10</v>
      </c>
      <c r="C102" s="266" t="s">
        <v>28</v>
      </c>
      <c r="D102" s="73"/>
      <c r="E102" s="73"/>
      <c r="F102" s="73"/>
      <c r="G102" s="73"/>
      <c r="H102" s="73"/>
      <c r="I102" s="239">
        <f>I103+I112+I118</f>
        <v>4160</v>
      </c>
    </row>
    <row r="103" spans="1:9" s="75" customFormat="1" ht="18" customHeight="1">
      <c r="A103" s="13" t="s">
        <v>93</v>
      </c>
      <c r="B103" s="167" t="s">
        <v>10</v>
      </c>
      <c r="C103" s="267" t="s">
        <v>28</v>
      </c>
      <c r="D103" s="267" t="s">
        <v>11</v>
      </c>
      <c r="E103" s="268"/>
      <c r="F103" s="268"/>
      <c r="G103" s="268"/>
      <c r="H103" s="268"/>
      <c r="I103" s="249">
        <f>SUM(I109+I105)</f>
        <v>2000</v>
      </c>
    </row>
    <row r="104" spans="1:9" s="77" customFormat="1" ht="15.75" hidden="1">
      <c r="A104" s="76" t="s">
        <v>94</v>
      </c>
      <c r="B104" s="127" t="s">
        <v>10</v>
      </c>
      <c r="C104" s="269" t="s">
        <v>28</v>
      </c>
      <c r="D104" s="269" t="s">
        <v>11</v>
      </c>
      <c r="E104" s="222" t="s">
        <v>95</v>
      </c>
      <c r="F104" s="222" t="s">
        <v>81</v>
      </c>
      <c r="G104" s="222" t="s">
        <v>16</v>
      </c>
      <c r="H104" s="269"/>
      <c r="I104" s="242">
        <f>SUM(I105)</f>
        <v>1040</v>
      </c>
    </row>
    <row r="105" spans="1:9" s="77" customFormat="1" ht="18" customHeight="1">
      <c r="A105" s="76" t="s">
        <v>270</v>
      </c>
      <c r="B105" s="126" t="s">
        <v>10</v>
      </c>
      <c r="C105" s="269" t="s">
        <v>28</v>
      </c>
      <c r="D105" s="269" t="s">
        <v>11</v>
      </c>
      <c r="E105" s="222" t="s">
        <v>272</v>
      </c>
      <c r="F105" s="222" t="s">
        <v>16</v>
      </c>
      <c r="G105" s="222" t="s">
        <v>16</v>
      </c>
      <c r="H105" s="269"/>
      <c r="I105" s="242">
        <f>I106</f>
        <v>1040</v>
      </c>
    </row>
    <row r="106" spans="1:9" s="77" customFormat="1" ht="17.25" customHeight="1">
      <c r="A106" s="78" t="s">
        <v>271</v>
      </c>
      <c r="B106" s="127" t="s">
        <v>10</v>
      </c>
      <c r="C106" s="224" t="s">
        <v>28</v>
      </c>
      <c r="D106" s="224" t="s">
        <v>11</v>
      </c>
      <c r="E106" s="224" t="s">
        <v>272</v>
      </c>
      <c r="F106" s="236" t="s">
        <v>18</v>
      </c>
      <c r="G106" s="236" t="s">
        <v>16</v>
      </c>
      <c r="H106" s="270"/>
      <c r="I106" s="243">
        <f>I107+I108</f>
        <v>1040</v>
      </c>
    </row>
    <row r="107" spans="1:9" s="77" customFormat="1" ht="16.5" customHeight="1">
      <c r="A107" s="25" t="s">
        <v>296</v>
      </c>
      <c r="B107" s="127" t="s">
        <v>10</v>
      </c>
      <c r="C107" s="260" t="s">
        <v>28</v>
      </c>
      <c r="D107" s="260" t="s">
        <v>11</v>
      </c>
      <c r="E107" s="260" t="s">
        <v>272</v>
      </c>
      <c r="F107" s="271" t="s">
        <v>18</v>
      </c>
      <c r="G107" s="271" t="s">
        <v>16</v>
      </c>
      <c r="H107" s="260" t="s">
        <v>291</v>
      </c>
      <c r="I107" s="244">
        <v>1000</v>
      </c>
    </row>
    <row r="108" spans="1:9" s="77" customFormat="1" ht="16.5" customHeight="1">
      <c r="A108" s="25" t="s">
        <v>297</v>
      </c>
      <c r="B108" s="127" t="s">
        <v>10</v>
      </c>
      <c r="C108" s="260" t="s">
        <v>28</v>
      </c>
      <c r="D108" s="260" t="s">
        <v>11</v>
      </c>
      <c r="E108" s="260" t="s">
        <v>272</v>
      </c>
      <c r="F108" s="271" t="s">
        <v>18</v>
      </c>
      <c r="G108" s="271" t="s">
        <v>16</v>
      </c>
      <c r="H108" s="260" t="s">
        <v>292</v>
      </c>
      <c r="I108" s="244">
        <v>40</v>
      </c>
    </row>
    <row r="109" spans="1:9" s="77" customFormat="1" ht="15.75">
      <c r="A109" s="69" t="s">
        <v>257</v>
      </c>
      <c r="B109" s="126" t="s">
        <v>10</v>
      </c>
      <c r="C109" s="269" t="s">
        <v>28</v>
      </c>
      <c r="D109" s="269" t="s">
        <v>11</v>
      </c>
      <c r="E109" s="222" t="s">
        <v>91</v>
      </c>
      <c r="F109" s="222" t="s">
        <v>16</v>
      </c>
      <c r="G109" s="222" t="s">
        <v>16</v>
      </c>
      <c r="H109" s="269"/>
      <c r="I109" s="242">
        <f>SUM(I111)</f>
        <v>960</v>
      </c>
    </row>
    <row r="110" spans="1:9" s="77" customFormat="1" ht="25.5">
      <c r="A110" s="70" t="s">
        <v>268</v>
      </c>
      <c r="B110" s="127" t="s">
        <v>10</v>
      </c>
      <c r="C110" s="224" t="s">
        <v>28</v>
      </c>
      <c r="D110" s="224" t="s">
        <v>11</v>
      </c>
      <c r="E110" s="224" t="s">
        <v>91</v>
      </c>
      <c r="F110" s="236" t="s">
        <v>18</v>
      </c>
      <c r="G110" s="236" t="s">
        <v>16</v>
      </c>
      <c r="H110" s="270"/>
      <c r="I110" s="243">
        <f>I111</f>
        <v>960</v>
      </c>
    </row>
    <row r="111" spans="1:9" s="77" customFormat="1" ht="17.25" customHeight="1">
      <c r="A111" s="25" t="s">
        <v>296</v>
      </c>
      <c r="B111" s="127" t="s">
        <v>10</v>
      </c>
      <c r="C111" s="260" t="s">
        <v>28</v>
      </c>
      <c r="D111" s="260" t="s">
        <v>11</v>
      </c>
      <c r="E111" s="260" t="s">
        <v>91</v>
      </c>
      <c r="F111" s="271" t="s">
        <v>18</v>
      </c>
      <c r="G111" s="271" t="s">
        <v>16</v>
      </c>
      <c r="H111" s="260" t="s">
        <v>291</v>
      </c>
      <c r="I111" s="244">
        <f>960</f>
        <v>960</v>
      </c>
    </row>
    <row r="112" spans="1:9" s="37" customFormat="1" ht="15.75" customHeight="1" hidden="1">
      <c r="A112" s="33" t="s">
        <v>98</v>
      </c>
      <c r="B112" s="127" t="s">
        <v>10</v>
      </c>
      <c r="C112" s="225" t="s">
        <v>28</v>
      </c>
      <c r="D112" s="226" t="s">
        <v>13</v>
      </c>
      <c r="E112" s="226"/>
      <c r="F112" s="226"/>
      <c r="G112" s="226"/>
      <c r="H112" s="226"/>
      <c r="I112" s="245">
        <f>SUM(I115)</f>
        <v>0</v>
      </c>
    </row>
    <row r="113" spans="1:9" s="37" customFormat="1" ht="15.75" customHeight="1" hidden="1">
      <c r="A113" s="33" t="s">
        <v>99</v>
      </c>
      <c r="B113" s="127" t="s">
        <v>10</v>
      </c>
      <c r="C113" s="225" t="s">
        <v>28</v>
      </c>
      <c r="D113" s="226" t="s">
        <v>13</v>
      </c>
      <c r="E113" s="226" t="s">
        <v>100</v>
      </c>
      <c r="F113" s="226" t="s">
        <v>16</v>
      </c>
      <c r="G113" s="226" t="s">
        <v>16</v>
      </c>
      <c r="H113" s="226"/>
      <c r="I113" s="245"/>
    </row>
    <row r="114" spans="1:9" s="37" customFormat="1" ht="15.75" customHeight="1" hidden="1">
      <c r="A114" s="33" t="s">
        <v>111</v>
      </c>
      <c r="B114" s="127" t="s">
        <v>10</v>
      </c>
      <c r="C114" s="225" t="s">
        <v>28</v>
      </c>
      <c r="D114" s="226" t="s">
        <v>13</v>
      </c>
      <c r="E114" s="226" t="s">
        <v>100</v>
      </c>
      <c r="F114" s="226" t="s">
        <v>16</v>
      </c>
      <c r="G114" s="226" t="s">
        <v>16</v>
      </c>
      <c r="H114" s="226" t="s">
        <v>112</v>
      </c>
      <c r="I114" s="245"/>
    </row>
    <row r="115" spans="1:9" s="37" customFormat="1" ht="15.75" customHeight="1" hidden="1">
      <c r="A115" s="82" t="s">
        <v>101</v>
      </c>
      <c r="B115" s="126" t="s">
        <v>10</v>
      </c>
      <c r="C115" s="222" t="s">
        <v>28</v>
      </c>
      <c r="D115" s="222" t="s">
        <v>13</v>
      </c>
      <c r="E115" s="222" t="s">
        <v>102</v>
      </c>
      <c r="F115" s="269" t="s">
        <v>16</v>
      </c>
      <c r="G115" s="269" t="s">
        <v>16</v>
      </c>
      <c r="H115" s="272"/>
      <c r="I115" s="242">
        <f>I116</f>
        <v>0</v>
      </c>
    </row>
    <row r="116" spans="1:9" s="37" customFormat="1" ht="15.75" customHeight="1" hidden="1">
      <c r="A116" s="84" t="s">
        <v>103</v>
      </c>
      <c r="B116" s="127" t="s">
        <v>10</v>
      </c>
      <c r="C116" s="224" t="s">
        <v>28</v>
      </c>
      <c r="D116" s="224" t="s">
        <v>13</v>
      </c>
      <c r="E116" s="224" t="s">
        <v>102</v>
      </c>
      <c r="F116" s="236" t="s">
        <v>28</v>
      </c>
      <c r="G116" s="236" t="s">
        <v>16</v>
      </c>
      <c r="H116" s="226"/>
      <c r="I116" s="253">
        <f>I117</f>
        <v>0</v>
      </c>
    </row>
    <row r="117" spans="1:9" s="37" customFormat="1" ht="15.75" customHeight="1" hidden="1">
      <c r="A117" s="25" t="s">
        <v>19</v>
      </c>
      <c r="B117" s="127" t="s">
        <v>10</v>
      </c>
      <c r="C117" s="260" t="s">
        <v>28</v>
      </c>
      <c r="D117" s="260" t="s">
        <v>13</v>
      </c>
      <c r="E117" s="260" t="s">
        <v>102</v>
      </c>
      <c r="F117" s="271" t="s">
        <v>28</v>
      </c>
      <c r="G117" s="271" t="s">
        <v>16</v>
      </c>
      <c r="H117" s="260" t="s">
        <v>20</v>
      </c>
      <c r="I117" s="253"/>
    </row>
    <row r="118" spans="1:9" s="37" customFormat="1" ht="18.75" customHeight="1">
      <c r="A118" s="33" t="s">
        <v>104</v>
      </c>
      <c r="B118" s="127" t="s">
        <v>10</v>
      </c>
      <c r="C118" s="225" t="s">
        <v>28</v>
      </c>
      <c r="D118" s="226" t="s">
        <v>18</v>
      </c>
      <c r="E118" s="226"/>
      <c r="F118" s="226"/>
      <c r="G118" s="226"/>
      <c r="H118" s="226"/>
      <c r="I118" s="245">
        <f>I119+I123+I128+I134</f>
        <v>2160</v>
      </c>
    </row>
    <row r="119" spans="1:9" s="37" customFormat="1" ht="20.25" customHeight="1" hidden="1">
      <c r="A119" s="22" t="s">
        <v>277</v>
      </c>
      <c r="B119" s="127" t="s">
        <v>10</v>
      </c>
      <c r="C119" s="224" t="s">
        <v>28</v>
      </c>
      <c r="D119" s="224" t="s">
        <v>18</v>
      </c>
      <c r="E119" s="224" t="s">
        <v>276</v>
      </c>
      <c r="F119" s="236" t="s">
        <v>22</v>
      </c>
      <c r="G119" s="236" t="s">
        <v>16</v>
      </c>
      <c r="H119" s="270"/>
      <c r="I119" s="243">
        <f>I120</f>
        <v>0</v>
      </c>
    </row>
    <row r="120" spans="1:9" s="37" customFormat="1" ht="21" customHeight="1" hidden="1">
      <c r="A120" s="25" t="s">
        <v>158</v>
      </c>
      <c r="B120" s="127" t="s">
        <v>10</v>
      </c>
      <c r="C120" s="260" t="s">
        <v>28</v>
      </c>
      <c r="D120" s="260" t="s">
        <v>18</v>
      </c>
      <c r="E120" s="260" t="s">
        <v>276</v>
      </c>
      <c r="F120" s="271" t="s">
        <v>22</v>
      </c>
      <c r="G120" s="271" t="s">
        <v>16</v>
      </c>
      <c r="H120" s="260" t="s">
        <v>20</v>
      </c>
      <c r="I120" s="244"/>
    </row>
    <row r="121" spans="1:9" ht="15.75">
      <c r="A121" s="18" t="s">
        <v>104</v>
      </c>
      <c r="B121" s="126" t="s">
        <v>10</v>
      </c>
      <c r="C121" s="273" t="s">
        <v>28</v>
      </c>
      <c r="D121" s="222" t="s">
        <v>18</v>
      </c>
      <c r="E121" s="222" t="s">
        <v>105</v>
      </c>
      <c r="F121" s="222" t="s">
        <v>16</v>
      </c>
      <c r="G121" s="222" t="s">
        <v>16</v>
      </c>
      <c r="H121" s="222"/>
      <c r="I121" s="242">
        <f>SUM(I136,I125,I129,I131,I133)</f>
        <v>1600</v>
      </c>
    </row>
    <row r="122" spans="1:9" ht="15.75" hidden="1">
      <c r="A122" s="18" t="s">
        <v>243</v>
      </c>
      <c r="B122" s="127" t="s">
        <v>10</v>
      </c>
      <c r="C122" s="274" t="s">
        <v>28</v>
      </c>
      <c r="D122" s="224" t="s">
        <v>13</v>
      </c>
      <c r="E122" s="224" t="s">
        <v>102</v>
      </c>
      <c r="F122" s="224" t="s">
        <v>16</v>
      </c>
      <c r="G122" s="224" t="s">
        <v>16</v>
      </c>
      <c r="H122" s="224" t="s">
        <v>116</v>
      </c>
      <c r="I122" s="242"/>
    </row>
    <row r="123" spans="1:9" ht="15.75" customHeight="1">
      <c r="A123" s="78" t="s">
        <v>106</v>
      </c>
      <c r="B123" s="127" t="s">
        <v>10</v>
      </c>
      <c r="C123" s="274" t="s">
        <v>28</v>
      </c>
      <c r="D123" s="224" t="s">
        <v>18</v>
      </c>
      <c r="E123" s="224" t="s">
        <v>105</v>
      </c>
      <c r="F123" s="224" t="s">
        <v>11</v>
      </c>
      <c r="G123" s="224" t="s">
        <v>16</v>
      </c>
      <c r="H123" s="224"/>
      <c r="I123" s="244">
        <f>I124+I125</f>
        <v>1000</v>
      </c>
    </row>
    <row r="124" spans="1:9" ht="15.75">
      <c r="A124" s="25" t="s">
        <v>296</v>
      </c>
      <c r="B124" s="127" t="s">
        <v>10</v>
      </c>
      <c r="C124" s="229" t="s">
        <v>28</v>
      </c>
      <c r="D124" s="260" t="s">
        <v>18</v>
      </c>
      <c r="E124" s="260" t="s">
        <v>105</v>
      </c>
      <c r="F124" s="260" t="s">
        <v>11</v>
      </c>
      <c r="G124" s="260" t="s">
        <v>16</v>
      </c>
      <c r="H124" s="260" t="s">
        <v>291</v>
      </c>
      <c r="I124" s="244">
        <v>200</v>
      </c>
    </row>
    <row r="125" spans="1:9" ht="15.75">
      <c r="A125" s="25" t="s">
        <v>298</v>
      </c>
      <c r="B125" s="127" t="s">
        <v>10</v>
      </c>
      <c r="C125" s="229" t="s">
        <v>28</v>
      </c>
      <c r="D125" s="260" t="s">
        <v>18</v>
      </c>
      <c r="E125" s="260" t="s">
        <v>105</v>
      </c>
      <c r="F125" s="260" t="s">
        <v>11</v>
      </c>
      <c r="G125" s="260" t="s">
        <v>16</v>
      </c>
      <c r="H125" s="260" t="s">
        <v>293</v>
      </c>
      <c r="I125" s="244">
        <v>800</v>
      </c>
    </row>
    <row r="126" spans="1:9" s="77" customFormat="1" ht="15.75" hidden="1">
      <c r="A126" s="76" t="s">
        <v>62</v>
      </c>
      <c r="B126" s="127" t="s">
        <v>10</v>
      </c>
      <c r="C126" s="269" t="s">
        <v>28</v>
      </c>
      <c r="D126" s="269" t="s">
        <v>13</v>
      </c>
      <c r="E126" s="222" t="s">
        <v>97</v>
      </c>
      <c r="F126" s="222" t="s">
        <v>16</v>
      </c>
      <c r="G126" s="222" t="s">
        <v>16</v>
      </c>
      <c r="H126" s="269"/>
      <c r="I126" s="242"/>
    </row>
    <row r="127" spans="1:9" s="77" customFormat="1" ht="15.75" hidden="1">
      <c r="A127" s="76" t="s">
        <v>244</v>
      </c>
      <c r="B127" s="127" t="s">
        <v>10</v>
      </c>
      <c r="C127" s="224" t="s">
        <v>28</v>
      </c>
      <c r="D127" s="224" t="s">
        <v>13</v>
      </c>
      <c r="E127" s="224" t="s">
        <v>97</v>
      </c>
      <c r="F127" s="236" t="s">
        <v>16</v>
      </c>
      <c r="G127" s="236" t="s">
        <v>16</v>
      </c>
      <c r="H127" s="224" t="s">
        <v>245</v>
      </c>
      <c r="I127" s="242"/>
    </row>
    <row r="128" spans="1:9" s="77" customFormat="1" ht="28.5" customHeight="1">
      <c r="A128" s="78" t="s">
        <v>107</v>
      </c>
      <c r="B128" s="162" t="s">
        <v>10</v>
      </c>
      <c r="C128" s="227" t="s">
        <v>28</v>
      </c>
      <c r="D128" s="227" t="s">
        <v>18</v>
      </c>
      <c r="E128" s="227" t="s">
        <v>105</v>
      </c>
      <c r="F128" s="275" t="s">
        <v>13</v>
      </c>
      <c r="G128" s="275" t="s">
        <v>16</v>
      </c>
      <c r="H128" s="227"/>
      <c r="I128" s="243">
        <f>I129</f>
        <v>740</v>
      </c>
    </row>
    <row r="129" spans="1:9" s="77" customFormat="1" ht="15.75" customHeight="1">
      <c r="A129" s="25" t="s">
        <v>296</v>
      </c>
      <c r="B129" s="162" t="s">
        <v>10</v>
      </c>
      <c r="C129" s="227" t="s">
        <v>28</v>
      </c>
      <c r="D129" s="227" t="s">
        <v>18</v>
      </c>
      <c r="E129" s="227" t="s">
        <v>105</v>
      </c>
      <c r="F129" s="275" t="s">
        <v>13</v>
      </c>
      <c r="G129" s="275" t="s">
        <v>16</v>
      </c>
      <c r="H129" s="224" t="s">
        <v>291</v>
      </c>
      <c r="I129" s="244">
        <f>740</f>
        <v>740</v>
      </c>
    </row>
    <row r="130" spans="1:9" s="77" customFormat="1" ht="15.75" hidden="1">
      <c r="A130" s="88" t="s">
        <v>108</v>
      </c>
      <c r="B130" s="162" t="s">
        <v>10</v>
      </c>
      <c r="C130" s="227" t="s">
        <v>28</v>
      </c>
      <c r="D130" s="227" t="s">
        <v>18</v>
      </c>
      <c r="E130" s="227" t="s">
        <v>105</v>
      </c>
      <c r="F130" s="275" t="s">
        <v>18</v>
      </c>
      <c r="G130" s="275" t="s">
        <v>16</v>
      </c>
      <c r="H130" s="224"/>
      <c r="I130" s="244">
        <f>I131</f>
        <v>0</v>
      </c>
    </row>
    <row r="131" spans="1:9" s="77" customFormat="1" ht="15.75" hidden="1">
      <c r="A131" s="25" t="s">
        <v>19</v>
      </c>
      <c r="B131" s="162" t="s">
        <v>10</v>
      </c>
      <c r="C131" s="227" t="s">
        <v>28</v>
      </c>
      <c r="D131" s="227" t="s">
        <v>18</v>
      </c>
      <c r="E131" s="227" t="s">
        <v>105</v>
      </c>
      <c r="F131" s="275" t="s">
        <v>18</v>
      </c>
      <c r="G131" s="275" t="s">
        <v>16</v>
      </c>
      <c r="H131" s="224" t="s">
        <v>20</v>
      </c>
      <c r="I131" s="244">
        <f>10-10</f>
        <v>0</v>
      </c>
    </row>
    <row r="132" spans="1:9" s="77" customFormat="1" ht="15.75" hidden="1">
      <c r="A132" s="78" t="s">
        <v>109</v>
      </c>
      <c r="B132" s="127" t="s">
        <v>10</v>
      </c>
      <c r="C132" s="224" t="s">
        <v>28</v>
      </c>
      <c r="D132" s="224" t="s">
        <v>18</v>
      </c>
      <c r="E132" s="224" t="s">
        <v>105</v>
      </c>
      <c r="F132" s="236" t="s">
        <v>22</v>
      </c>
      <c r="G132" s="236" t="s">
        <v>16</v>
      </c>
      <c r="H132" s="224"/>
      <c r="I132" s="244">
        <f>I133</f>
        <v>0</v>
      </c>
    </row>
    <row r="133" spans="1:9" s="77" customFormat="1" ht="15" customHeight="1" hidden="1">
      <c r="A133" s="25" t="s">
        <v>19</v>
      </c>
      <c r="B133" s="127" t="s">
        <v>10</v>
      </c>
      <c r="C133" s="224" t="s">
        <v>28</v>
      </c>
      <c r="D133" s="224" t="s">
        <v>18</v>
      </c>
      <c r="E133" s="224" t="s">
        <v>105</v>
      </c>
      <c r="F133" s="236" t="s">
        <v>22</v>
      </c>
      <c r="G133" s="236" t="s">
        <v>16</v>
      </c>
      <c r="H133" s="224" t="s">
        <v>20</v>
      </c>
      <c r="I133" s="244">
        <v>0</v>
      </c>
    </row>
    <row r="134" spans="1:9" ht="17.25" customHeight="1">
      <c r="A134" s="88" t="s">
        <v>110</v>
      </c>
      <c r="B134" s="127" t="s">
        <v>10</v>
      </c>
      <c r="C134" s="274" t="s">
        <v>28</v>
      </c>
      <c r="D134" s="224" t="s">
        <v>18</v>
      </c>
      <c r="E134" s="224" t="s">
        <v>105</v>
      </c>
      <c r="F134" s="224" t="s">
        <v>28</v>
      </c>
      <c r="G134" s="224" t="s">
        <v>16</v>
      </c>
      <c r="H134" s="227"/>
      <c r="I134" s="243">
        <f>I135+I136</f>
        <v>420</v>
      </c>
    </row>
    <row r="135" spans="1:9" ht="17.25" customHeight="1">
      <c r="A135" s="25" t="s">
        <v>296</v>
      </c>
      <c r="B135" s="127" t="s">
        <v>10</v>
      </c>
      <c r="C135" s="274" t="s">
        <v>28</v>
      </c>
      <c r="D135" s="224" t="s">
        <v>18</v>
      </c>
      <c r="E135" s="224" t="s">
        <v>105</v>
      </c>
      <c r="F135" s="224" t="s">
        <v>28</v>
      </c>
      <c r="G135" s="224" t="s">
        <v>16</v>
      </c>
      <c r="H135" s="224" t="s">
        <v>291</v>
      </c>
      <c r="I135" s="244">
        <v>360</v>
      </c>
    </row>
    <row r="136" spans="1:9" ht="17.25" customHeight="1" thickBot="1">
      <c r="A136" s="25" t="s">
        <v>298</v>
      </c>
      <c r="B136" s="127" t="s">
        <v>10</v>
      </c>
      <c r="C136" s="274" t="s">
        <v>28</v>
      </c>
      <c r="D136" s="224" t="s">
        <v>18</v>
      </c>
      <c r="E136" s="224" t="s">
        <v>105</v>
      </c>
      <c r="F136" s="224" t="s">
        <v>28</v>
      </c>
      <c r="G136" s="224" t="s">
        <v>16</v>
      </c>
      <c r="H136" s="224" t="s">
        <v>293</v>
      </c>
      <c r="I136" s="244">
        <v>60</v>
      </c>
    </row>
    <row r="137" spans="1:9" s="37" customFormat="1" ht="27.75" customHeight="1" hidden="1" thickBot="1">
      <c r="A137" s="33" t="s">
        <v>246</v>
      </c>
      <c r="B137" s="127" t="s">
        <v>10</v>
      </c>
      <c r="C137" s="34" t="s">
        <v>28</v>
      </c>
      <c r="D137" s="35" t="s">
        <v>22</v>
      </c>
      <c r="E137" s="35"/>
      <c r="F137" s="35"/>
      <c r="G137" s="35"/>
      <c r="H137" s="35"/>
      <c r="I137" s="201">
        <f>SUM(I138+I140)</f>
        <v>0</v>
      </c>
    </row>
    <row r="138" spans="1:9" ht="16.5" hidden="1" thickBot="1">
      <c r="A138" s="18" t="s">
        <v>99</v>
      </c>
      <c r="B138" s="127" t="s">
        <v>10</v>
      </c>
      <c r="C138" s="85" t="s">
        <v>28</v>
      </c>
      <c r="D138" s="20" t="s">
        <v>22</v>
      </c>
      <c r="E138" s="20" t="s">
        <v>100</v>
      </c>
      <c r="F138" s="20" t="s">
        <v>16</v>
      </c>
      <c r="G138" s="20" t="s">
        <v>16</v>
      </c>
      <c r="H138" s="20"/>
      <c r="I138" s="198">
        <f>SUM(I139)</f>
        <v>0</v>
      </c>
    </row>
    <row r="139" spans="1:9" ht="30" customHeight="1" hidden="1" thickBot="1">
      <c r="A139" s="22" t="s">
        <v>111</v>
      </c>
      <c r="B139" s="127" t="s">
        <v>10</v>
      </c>
      <c r="C139" s="86" t="s">
        <v>28</v>
      </c>
      <c r="D139" s="24" t="s">
        <v>22</v>
      </c>
      <c r="E139" s="24" t="s">
        <v>100</v>
      </c>
      <c r="F139" s="24" t="s">
        <v>16</v>
      </c>
      <c r="G139" s="24" t="s">
        <v>16</v>
      </c>
      <c r="H139" s="24" t="s">
        <v>112</v>
      </c>
      <c r="I139" s="200"/>
    </row>
    <row r="140" spans="1:9" ht="17.25" customHeight="1" hidden="1" thickBot="1">
      <c r="A140" s="18" t="s">
        <v>113</v>
      </c>
      <c r="B140" s="127" t="s">
        <v>10</v>
      </c>
      <c r="C140" s="85" t="s">
        <v>28</v>
      </c>
      <c r="D140" s="20" t="s">
        <v>22</v>
      </c>
      <c r="E140" s="20" t="s">
        <v>114</v>
      </c>
      <c r="F140" s="20" t="s">
        <v>16</v>
      </c>
      <c r="G140" s="20" t="s">
        <v>16</v>
      </c>
      <c r="H140" s="20"/>
      <c r="I140" s="198">
        <f>SUM(I141)</f>
        <v>0</v>
      </c>
    </row>
    <row r="141" spans="1:9" ht="16.5" hidden="1" thickBot="1">
      <c r="A141" s="78" t="s">
        <v>115</v>
      </c>
      <c r="B141" s="127" t="s">
        <v>10</v>
      </c>
      <c r="C141" s="23" t="s">
        <v>28</v>
      </c>
      <c r="D141" s="24" t="s">
        <v>22</v>
      </c>
      <c r="E141" s="24" t="s">
        <v>114</v>
      </c>
      <c r="F141" s="24" t="s">
        <v>16</v>
      </c>
      <c r="G141" s="24" t="s">
        <v>16</v>
      </c>
      <c r="H141" s="24" t="s">
        <v>116</v>
      </c>
      <c r="I141" s="200"/>
    </row>
    <row r="142" spans="1:9" ht="16.5" hidden="1" thickBot="1">
      <c r="A142" s="170"/>
      <c r="B142" s="127" t="s">
        <v>10</v>
      </c>
      <c r="C142" s="29"/>
      <c r="D142" s="45"/>
      <c r="E142" s="45"/>
      <c r="F142" s="45"/>
      <c r="G142" s="45"/>
      <c r="H142" s="45"/>
      <c r="I142" s="195"/>
    </row>
    <row r="143" spans="1:9" ht="16.5" hidden="1" thickBot="1">
      <c r="A143" s="168" t="s">
        <v>117</v>
      </c>
      <c r="B143" s="127" t="s">
        <v>10</v>
      </c>
      <c r="C143" s="171" t="s">
        <v>35</v>
      </c>
      <c r="D143" s="172"/>
      <c r="E143" s="172"/>
      <c r="F143" s="172"/>
      <c r="G143" s="172"/>
      <c r="H143" s="172"/>
      <c r="I143" s="205">
        <f>SUM(I145)</f>
        <v>0</v>
      </c>
    </row>
    <row r="144" spans="1:9" ht="16.5" hidden="1" thickBot="1">
      <c r="A144" s="33" t="s">
        <v>118</v>
      </c>
      <c r="B144" s="127" t="s">
        <v>10</v>
      </c>
      <c r="C144" s="173" t="s">
        <v>35</v>
      </c>
      <c r="D144" s="174" t="s">
        <v>13</v>
      </c>
      <c r="E144" s="174" t="s">
        <v>29</v>
      </c>
      <c r="F144" s="174" t="s">
        <v>16</v>
      </c>
      <c r="G144" s="174" t="s">
        <v>16</v>
      </c>
      <c r="H144" s="174" t="s">
        <v>29</v>
      </c>
      <c r="I144" s="207">
        <f>I145</f>
        <v>0</v>
      </c>
    </row>
    <row r="145" spans="1:9" ht="16.5" hidden="1" thickBot="1">
      <c r="A145" s="175" t="s">
        <v>119</v>
      </c>
      <c r="B145" s="128" t="s">
        <v>10</v>
      </c>
      <c r="C145" s="165" t="s">
        <v>35</v>
      </c>
      <c r="D145" s="125" t="s">
        <v>13</v>
      </c>
      <c r="E145" s="125" t="s">
        <v>96</v>
      </c>
      <c r="F145" s="125" t="s">
        <v>16</v>
      </c>
      <c r="G145" s="125" t="s">
        <v>16</v>
      </c>
      <c r="H145" s="125" t="s">
        <v>120</v>
      </c>
      <c r="I145" s="204"/>
    </row>
    <row r="146" spans="1:9" s="48" customFormat="1" ht="0.75" customHeight="1" thickBot="1">
      <c r="A146" s="46" t="s">
        <v>121</v>
      </c>
      <c r="B146" s="42" t="s">
        <v>10</v>
      </c>
      <c r="C146" s="91" t="s">
        <v>39</v>
      </c>
      <c r="D146" s="91"/>
      <c r="E146" s="91"/>
      <c r="F146" s="91"/>
      <c r="G146" s="91"/>
      <c r="H146" s="91"/>
      <c r="I146" s="206">
        <f>I173</f>
        <v>0</v>
      </c>
    </row>
    <row r="147" spans="1:9" s="98" customFormat="1" ht="15" customHeight="1" hidden="1">
      <c r="A147" s="13" t="s">
        <v>122</v>
      </c>
      <c r="B147" s="167" t="s">
        <v>10</v>
      </c>
      <c r="C147" s="74" t="s">
        <v>39</v>
      </c>
      <c r="D147" s="74" t="s">
        <v>11</v>
      </c>
      <c r="E147" s="15"/>
      <c r="F147" s="15"/>
      <c r="G147" s="15"/>
      <c r="H147" s="74"/>
      <c r="I147" s="203">
        <f>SUM(I148)</f>
        <v>0</v>
      </c>
    </row>
    <row r="148" spans="1:9" s="12" customFormat="1" ht="16.5" hidden="1" thickBot="1">
      <c r="A148" s="18" t="s">
        <v>123</v>
      </c>
      <c r="B148" s="127" t="s">
        <v>10</v>
      </c>
      <c r="C148" s="66" t="s">
        <v>39</v>
      </c>
      <c r="D148" s="66" t="s">
        <v>11</v>
      </c>
      <c r="E148" s="20" t="s">
        <v>124</v>
      </c>
      <c r="F148" s="20" t="s">
        <v>16</v>
      </c>
      <c r="G148" s="20" t="s">
        <v>16</v>
      </c>
      <c r="H148" s="66"/>
      <c r="I148" s="198">
        <f>SUM(I149)</f>
        <v>0</v>
      </c>
    </row>
    <row r="149" spans="1:9" s="12" customFormat="1" ht="16.5" hidden="1" thickBot="1">
      <c r="A149" s="22" t="s">
        <v>125</v>
      </c>
      <c r="B149" s="127" t="s">
        <v>10</v>
      </c>
      <c r="C149" s="27" t="s">
        <v>39</v>
      </c>
      <c r="D149" s="24" t="s">
        <v>11</v>
      </c>
      <c r="E149" s="24" t="s">
        <v>124</v>
      </c>
      <c r="F149" s="24" t="s">
        <v>16</v>
      </c>
      <c r="G149" s="24" t="s">
        <v>16</v>
      </c>
      <c r="H149" s="24" t="s">
        <v>126</v>
      </c>
      <c r="I149" s="200"/>
    </row>
    <row r="150" spans="1:9" s="75" customFormat="1" ht="16.5" hidden="1" thickBot="1">
      <c r="A150" s="33" t="s">
        <v>127</v>
      </c>
      <c r="B150" s="127" t="s">
        <v>10</v>
      </c>
      <c r="C150" s="103" t="s">
        <v>39</v>
      </c>
      <c r="D150" s="103" t="s">
        <v>13</v>
      </c>
      <c r="E150" s="35"/>
      <c r="F150" s="35"/>
      <c r="G150" s="35"/>
      <c r="H150" s="103"/>
      <c r="I150" s="201">
        <f>SUM(I153+I155+I157)+I152+I162+I164</f>
        <v>0</v>
      </c>
    </row>
    <row r="151" spans="1:9" s="75" customFormat="1" ht="16.5" hidden="1" thickBot="1">
      <c r="A151" s="176" t="s">
        <v>99</v>
      </c>
      <c r="B151" s="127" t="s">
        <v>10</v>
      </c>
      <c r="C151" s="66" t="s">
        <v>39</v>
      </c>
      <c r="D151" s="66" t="s">
        <v>13</v>
      </c>
      <c r="E151" s="174" t="s">
        <v>100</v>
      </c>
      <c r="F151" s="174" t="s">
        <v>128</v>
      </c>
      <c r="G151" s="174" t="s">
        <v>16</v>
      </c>
      <c r="H151" s="177"/>
      <c r="I151" s="198">
        <f>SUM(I152)</f>
        <v>0</v>
      </c>
    </row>
    <row r="152" spans="1:9" s="75" customFormat="1" ht="16.5" hidden="1" thickBot="1">
      <c r="A152" s="176" t="s">
        <v>111</v>
      </c>
      <c r="B152" s="127" t="s">
        <v>10</v>
      </c>
      <c r="C152" s="87" t="s">
        <v>39</v>
      </c>
      <c r="D152" s="38" t="s">
        <v>13</v>
      </c>
      <c r="E152" s="174" t="s">
        <v>100</v>
      </c>
      <c r="F152" s="174" t="s">
        <v>16</v>
      </c>
      <c r="G152" s="174" t="s">
        <v>16</v>
      </c>
      <c r="H152" s="177" t="s">
        <v>112</v>
      </c>
      <c r="I152" s="207"/>
    </row>
    <row r="153" spans="1:9" s="77" customFormat="1" ht="16.5" hidden="1" thickBot="1">
      <c r="A153" s="18" t="s">
        <v>129</v>
      </c>
      <c r="B153" s="127" t="s">
        <v>10</v>
      </c>
      <c r="C153" s="66" t="s">
        <v>39</v>
      </c>
      <c r="D153" s="66" t="s">
        <v>13</v>
      </c>
      <c r="E153" s="20" t="s">
        <v>130</v>
      </c>
      <c r="F153" s="66" t="s">
        <v>43</v>
      </c>
      <c r="G153" s="66" t="s">
        <v>43</v>
      </c>
      <c r="H153" s="66"/>
      <c r="I153" s="198">
        <f>SUM(I154)</f>
        <v>0</v>
      </c>
    </row>
    <row r="154" spans="1:9" s="77" customFormat="1" ht="16.5" hidden="1" thickBot="1">
      <c r="A154" s="22" t="s">
        <v>125</v>
      </c>
      <c r="B154" s="127" t="s">
        <v>10</v>
      </c>
      <c r="C154" s="87" t="s">
        <v>39</v>
      </c>
      <c r="D154" s="38" t="s">
        <v>13</v>
      </c>
      <c r="E154" s="24" t="s">
        <v>130</v>
      </c>
      <c r="F154" s="38" t="s">
        <v>43</v>
      </c>
      <c r="G154" s="38" t="s">
        <v>43</v>
      </c>
      <c r="H154" s="38" t="s">
        <v>126</v>
      </c>
      <c r="I154" s="200"/>
    </row>
    <row r="155" spans="1:9" s="77" customFormat="1" ht="16.5" hidden="1" thickBot="1">
      <c r="A155" s="18" t="s">
        <v>131</v>
      </c>
      <c r="B155" s="127" t="s">
        <v>10</v>
      </c>
      <c r="C155" s="66" t="s">
        <v>39</v>
      </c>
      <c r="D155" s="66" t="s">
        <v>13</v>
      </c>
      <c r="E155" s="20" t="s">
        <v>132</v>
      </c>
      <c r="F155" s="20" t="s">
        <v>16</v>
      </c>
      <c r="G155" s="20" t="s">
        <v>16</v>
      </c>
      <c r="H155" s="66"/>
      <c r="I155" s="198">
        <f>SUM(I156)</f>
        <v>0</v>
      </c>
    </row>
    <row r="156" spans="1:9" s="77" customFormat="1" ht="16.5" hidden="1" thickBot="1">
      <c r="A156" s="22" t="s">
        <v>125</v>
      </c>
      <c r="B156" s="127" t="s">
        <v>10</v>
      </c>
      <c r="C156" s="87" t="s">
        <v>39</v>
      </c>
      <c r="D156" s="38" t="s">
        <v>13</v>
      </c>
      <c r="E156" s="24" t="s">
        <v>132</v>
      </c>
      <c r="F156" s="24" t="s">
        <v>16</v>
      </c>
      <c r="G156" s="24" t="s">
        <v>16</v>
      </c>
      <c r="H156" s="38" t="s">
        <v>126</v>
      </c>
      <c r="I156" s="200"/>
    </row>
    <row r="157" spans="1:9" s="77" customFormat="1" ht="16.5" hidden="1" thickBot="1">
      <c r="A157" s="18" t="s">
        <v>133</v>
      </c>
      <c r="B157" s="127" t="s">
        <v>10</v>
      </c>
      <c r="C157" s="66" t="s">
        <v>39</v>
      </c>
      <c r="D157" s="66" t="s">
        <v>13</v>
      </c>
      <c r="E157" s="20" t="s">
        <v>134</v>
      </c>
      <c r="F157" s="20" t="s">
        <v>16</v>
      </c>
      <c r="G157" s="20" t="s">
        <v>16</v>
      </c>
      <c r="H157" s="66"/>
      <c r="I157" s="198">
        <f>SUM(I158)</f>
        <v>0</v>
      </c>
    </row>
    <row r="158" spans="1:9" s="102" customFormat="1" ht="16.5" hidden="1" thickBot="1">
      <c r="A158" s="22" t="s">
        <v>125</v>
      </c>
      <c r="B158" s="127" t="s">
        <v>10</v>
      </c>
      <c r="C158" s="87" t="s">
        <v>39</v>
      </c>
      <c r="D158" s="38" t="s">
        <v>13</v>
      </c>
      <c r="E158" s="24" t="s">
        <v>134</v>
      </c>
      <c r="F158" s="24" t="s">
        <v>16</v>
      </c>
      <c r="G158" s="24" t="s">
        <v>16</v>
      </c>
      <c r="H158" s="38" t="s">
        <v>126</v>
      </c>
      <c r="I158" s="200"/>
    </row>
    <row r="159" spans="1:9" s="37" customFormat="1" ht="16.5" hidden="1" thickBot="1">
      <c r="A159" s="33" t="s">
        <v>135</v>
      </c>
      <c r="B159" s="127" t="s">
        <v>10</v>
      </c>
      <c r="C159" s="103" t="s">
        <v>39</v>
      </c>
      <c r="D159" s="35" t="s">
        <v>13</v>
      </c>
      <c r="E159" s="35"/>
      <c r="F159" s="35"/>
      <c r="G159" s="35"/>
      <c r="H159" s="35"/>
      <c r="I159" s="201">
        <f>SUM(I160)</f>
        <v>0</v>
      </c>
    </row>
    <row r="160" spans="1:9" ht="16.5" hidden="1" thickBot="1">
      <c r="A160" s="18" t="s">
        <v>136</v>
      </c>
      <c r="B160" s="127" t="s">
        <v>10</v>
      </c>
      <c r="C160" s="85" t="s">
        <v>39</v>
      </c>
      <c r="D160" s="20" t="s">
        <v>28</v>
      </c>
      <c r="E160" s="20" t="s">
        <v>137</v>
      </c>
      <c r="F160" s="20" t="s">
        <v>16</v>
      </c>
      <c r="G160" s="20" t="s">
        <v>16</v>
      </c>
      <c r="H160" s="20"/>
      <c r="I160" s="198">
        <f>SUM(I161)</f>
        <v>0</v>
      </c>
    </row>
    <row r="161" spans="1:9" s="55" customFormat="1" ht="16.5" hidden="1" thickBot="1">
      <c r="A161" s="22" t="s">
        <v>135</v>
      </c>
      <c r="B161" s="127" t="s">
        <v>10</v>
      </c>
      <c r="C161" s="86" t="s">
        <v>39</v>
      </c>
      <c r="D161" s="24" t="s">
        <v>28</v>
      </c>
      <c r="E161" s="24" t="s">
        <v>137</v>
      </c>
      <c r="F161" s="24" t="s">
        <v>16</v>
      </c>
      <c r="G161" s="24" t="s">
        <v>16</v>
      </c>
      <c r="H161" s="24" t="s">
        <v>138</v>
      </c>
      <c r="I161" s="200"/>
    </row>
    <row r="162" spans="1:9" s="106" customFormat="1" ht="16.5" hidden="1" thickBot="1">
      <c r="A162" s="22" t="s">
        <v>139</v>
      </c>
      <c r="B162" s="127" t="s">
        <v>10</v>
      </c>
      <c r="C162" s="104" t="s">
        <v>39</v>
      </c>
      <c r="D162" s="104" t="s">
        <v>13</v>
      </c>
      <c r="E162" s="30" t="s">
        <v>140</v>
      </c>
      <c r="F162" s="30" t="s">
        <v>16</v>
      </c>
      <c r="G162" s="30" t="s">
        <v>16</v>
      </c>
      <c r="H162" s="30"/>
      <c r="I162" s="202">
        <f>SUM(I163)</f>
        <v>0</v>
      </c>
    </row>
    <row r="163" spans="1:9" s="55" customFormat="1" ht="16.5" hidden="1" thickBot="1">
      <c r="A163" s="22" t="s">
        <v>141</v>
      </c>
      <c r="B163" s="127" t="s">
        <v>10</v>
      </c>
      <c r="C163" s="87" t="s">
        <v>39</v>
      </c>
      <c r="D163" s="38" t="s">
        <v>13</v>
      </c>
      <c r="E163" s="24" t="s">
        <v>140</v>
      </c>
      <c r="F163" s="24" t="s">
        <v>16</v>
      </c>
      <c r="G163" s="24" t="s">
        <v>16</v>
      </c>
      <c r="H163" s="38" t="s">
        <v>142</v>
      </c>
      <c r="I163" s="200"/>
    </row>
    <row r="164" spans="1:9" s="55" customFormat="1" ht="16.5" hidden="1" thickBot="1">
      <c r="A164" s="22" t="s">
        <v>139</v>
      </c>
      <c r="B164" s="127" t="s">
        <v>10</v>
      </c>
      <c r="C164" s="104" t="s">
        <v>39</v>
      </c>
      <c r="D164" s="104" t="s">
        <v>13</v>
      </c>
      <c r="E164" s="30" t="s">
        <v>140</v>
      </c>
      <c r="F164" s="30" t="s">
        <v>16</v>
      </c>
      <c r="G164" s="30" t="s">
        <v>16</v>
      </c>
      <c r="H164" s="30"/>
      <c r="I164" s="202">
        <f>SUM(I165)</f>
        <v>0</v>
      </c>
    </row>
    <row r="165" spans="1:9" s="55" customFormat="1" ht="23.25" customHeight="1" hidden="1">
      <c r="A165" s="22" t="s">
        <v>143</v>
      </c>
      <c r="B165" s="127" t="s">
        <v>10</v>
      </c>
      <c r="C165" s="87" t="s">
        <v>39</v>
      </c>
      <c r="D165" s="38" t="s">
        <v>13</v>
      </c>
      <c r="E165" s="24" t="s">
        <v>140</v>
      </c>
      <c r="F165" s="24" t="s">
        <v>16</v>
      </c>
      <c r="G165" s="24" t="s">
        <v>16</v>
      </c>
      <c r="H165" s="38" t="s">
        <v>144</v>
      </c>
      <c r="I165" s="200"/>
    </row>
    <row r="166" spans="1:10" s="107" customFormat="1" ht="16.5" hidden="1" thickBot="1">
      <c r="A166" s="33" t="s">
        <v>145</v>
      </c>
      <c r="B166" s="127" t="s">
        <v>10</v>
      </c>
      <c r="C166" s="103" t="s">
        <v>39</v>
      </c>
      <c r="D166" s="35" t="s">
        <v>39</v>
      </c>
      <c r="E166" s="35"/>
      <c r="F166" s="35"/>
      <c r="G166" s="35"/>
      <c r="H166" s="35"/>
      <c r="I166" s="201">
        <f>I167+I171</f>
        <v>0</v>
      </c>
      <c r="J166" s="64">
        <v>0</v>
      </c>
    </row>
    <row r="167" spans="1:9" ht="16.5" hidden="1" thickBot="1">
      <c r="A167" s="18" t="s">
        <v>146</v>
      </c>
      <c r="B167" s="127" t="s">
        <v>10</v>
      </c>
      <c r="C167" s="66" t="s">
        <v>39</v>
      </c>
      <c r="D167" s="20" t="s">
        <v>39</v>
      </c>
      <c r="E167" s="20">
        <v>431</v>
      </c>
      <c r="F167" s="20" t="s">
        <v>16</v>
      </c>
      <c r="G167" s="20" t="s">
        <v>16</v>
      </c>
      <c r="H167" s="108"/>
      <c r="I167" s="198">
        <f>SUM(I168)</f>
        <v>0</v>
      </c>
    </row>
    <row r="168" spans="1:9" ht="16.5" hidden="1" thickBot="1">
      <c r="A168" s="22" t="s">
        <v>125</v>
      </c>
      <c r="B168" s="127" t="s">
        <v>10</v>
      </c>
      <c r="C168" s="87" t="s">
        <v>39</v>
      </c>
      <c r="D168" s="24" t="s">
        <v>39</v>
      </c>
      <c r="E168" s="24">
        <v>431</v>
      </c>
      <c r="F168" s="24" t="s">
        <v>16</v>
      </c>
      <c r="G168" s="24" t="s">
        <v>16</v>
      </c>
      <c r="H168" s="72">
        <v>327</v>
      </c>
      <c r="I168" s="200"/>
    </row>
    <row r="169" spans="1:9" ht="16.5" hidden="1" thickBot="1">
      <c r="A169" s="18" t="s">
        <v>147</v>
      </c>
      <c r="B169" s="127" t="s">
        <v>10</v>
      </c>
      <c r="C169" s="87" t="s">
        <v>39</v>
      </c>
      <c r="D169" s="24" t="s">
        <v>39</v>
      </c>
      <c r="E169" s="24" t="s">
        <v>148</v>
      </c>
      <c r="F169" s="24" t="s">
        <v>16</v>
      </c>
      <c r="G169" s="24" t="s">
        <v>16</v>
      </c>
      <c r="H169" s="72"/>
      <c r="I169" s="200"/>
    </row>
    <row r="170" spans="1:9" ht="16.5" hidden="1" thickBot="1">
      <c r="A170" s="22" t="s">
        <v>149</v>
      </c>
      <c r="B170" s="127" t="s">
        <v>10</v>
      </c>
      <c r="C170" s="87" t="s">
        <v>39</v>
      </c>
      <c r="D170" s="24" t="s">
        <v>39</v>
      </c>
      <c r="E170" s="24" t="s">
        <v>148</v>
      </c>
      <c r="F170" s="24" t="s">
        <v>16</v>
      </c>
      <c r="G170" s="24" t="s">
        <v>16</v>
      </c>
      <c r="H170" s="72">
        <v>452</v>
      </c>
      <c r="I170" s="200"/>
    </row>
    <row r="171" spans="1:9" ht="16.5" hidden="1" thickBot="1">
      <c r="A171" s="18" t="s">
        <v>62</v>
      </c>
      <c r="B171" s="127" t="s">
        <v>10</v>
      </c>
      <c r="C171" s="66" t="s">
        <v>39</v>
      </c>
      <c r="D171" s="20" t="s">
        <v>39</v>
      </c>
      <c r="E171" s="20" t="s">
        <v>97</v>
      </c>
      <c r="F171" s="20" t="s">
        <v>16</v>
      </c>
      <c r="G171" s="20" t="s">
        <v>16</v>
      </c>
      <c r="H171" s="20"/>
      <c r="I171" s="198">
        <f>SUM(I172)</f>
        <v>0</v>
      </c>
    </row>
    <row r="172" spans="1:9" ht="26.25" hidden="1" thickBot="1">
      <c r="A172" s="22" t="s">
        <v>150</v>
      </c>
      <c r="B172" s="127" t="s">
        <v>10</v>
      </c>
      <c r="C172" s="87" t="s">
        <v>39</v>
      </c>
      <c r="D172" s="24" t="s">
        <v>39</v>
      </c>
      <c r="E172" s="24" t="s">
        <v>97</v>
      </c>
      <c r="F172" s="24" t="s">
        <v>16</v>
      </c>
      <c r="G172" s="24" t="s">
        <v>16</v>
      </c>
      <c r="H172" s="24" t="s">
        <v>151</v>
      </c>
      <c r="I172" s="200"/>
    </row>
    <row r="173" spans="1:9" s="37" customFormat="1" ht="16.5" hidden="1" thickBot="1">
      <c r="A173" s="33" t="s">
        <v>152</v>
      </c>
      <c r="B173" s="127" t="s">
        <v>10</v>
      </c>
      <c r="C173" s="103" t="s">
        <v>39</v>
      </c>
      <c r="D173" s="35" t="s">
        <v>63</v>
      </c>
      <c r="E173" s="35"/>
      <c r="F173" s="35"/>
      <c r="G173" s="35"/>
      <c r="H173" s="35"/>
      <c r="I173" s="201">
        <f>SUM(I174+I176)</f>
        <v>0</v>
      </c>
    </row>
    <row r="174" spans="1:9" ht="16.5" hidden="1" thickBot="1">
      <c r="A174" s="18" t="s">
        <v>153</v>
      </c>
      <c r="B174" s="127" t="s">
        <v>10</v>
      </c>
      <c r="C174" s="66" t="s">
        <v>39</v>
      </c>
      <c r="D174" s="20" t="s">
        <v>63</v>
      </c>
      <c r="E174" s="20" t="s">
        <v>154</v>
      </c>
      <c r="F174" s="20" t="s">
        <v>16</v>
      </c>
      <c r="G174" s="20" t="s">
        <v>16</v>
      </c>
      <c r="H174" s="20"/>
      <c r="I174" s="198">
        <f>SUM(I175)</f>
        <v>0</v>
      </c>
    </row>
    <row r="175" spans="1:9" s="55" customFormat="1" ht="16.5" hidden="1" thickBot="1">
      <c r="A175" s="22" t="s">
        <v>143</v>
      </c>
      <c r="B175" s="127" t="s">
        <v>10</v>
      </c>
      <c r="C175" s="87" t="s">
        <v>39</v>
      </c>
      <c r="D175" s="24" t="s">
        <v>63</v>
      </c>
      <c r="E175" s="24" t="s">
        <v>154</v>
      </c>
      <c r="F175" s="24" t="s">
        <v>16</v>
      </c>
      <c r="G175" s="24" t="s">
        <v>16</v>
      </c>
      <c r="H175" s="24" t="s">
        <v>155</v>
      </c>
      <c r="I175" s="200"/>
    </row>
    <row r="176" spans="1:9" ht="27" customHeight="1" hidden="1" thickBot="1">
      <c r="A176" s="18" t="s">
        <v>156</v>
      </c>
      <c r="B176" s="126" t="s">
        <v>10</v>
      </c>
      <c r="C176" s="66" t="s">
        <v>39</v>
      </c>
      <c r="D176" s="20" t="s">
        <v>63</v>
      </c>
      <c r="E176" s="20" t="s">
        <v>151</v>
      </c>
      <c r="F176" s="20" t="s">
        <v>16</v>
      </c>
      <c r="G176" s="20" t="s">
        <v>16</v>
      </c>
      <c r="H176" s="20"/>
      <c r="I176" s="198">
        <f>SUM(I178)</f>
        <v>0</v>
      </c>
    </row>
    <row r="177" spans="1:9" ht="27" customHeight="1" hidden="1" thickBot="1">
      <c r="A177" s="22" t="s">
        <v>125</v>
      </c>
      <c r="B177" s="162" t="s">
        <v>247</v>
      </c>
      <c r="C177" s="87" t="s">
        <v>39</v>
      </c>
      <c r="D177" s="27" t="s">
        <v>63</v>
      </c>
      <c r="E177" s="27" t="s">
        <v>151</v>
      </c>
      <c r="F177" s="27" t="s">
        <v>157</v>
      </c>
      <c r="G177" s="27" t="s">
        <v>16</v>
      </c>
      <c r="H177" s="28"/>
      <c r="I177" s="199">
        <f>I178</f>
        <v>0</v>
      </c>
    </row>
    <row r="178" spans="1:9" s="55" customFormat="1" ht="16.5" hidden="1" thickBot="1">
      <c r="A178" s="25" t="s">
        <v>158</v>
      </c>
      <c r="B178" s="127" t="s">
        <v>10</v>
      </c>
      <c r="C178" s="80" t="s">
        <v>39</v>
      </c>
      <c r="D178" s="45" t="s">
        <v>63</v>
      </c>
      <c r="E178" s="45" t="s">
        <v>151</v>
      </c>
      <c r="F178" s="45" t="s">
        <v>157</v>
      </c>
      <c r="G178" s="45" t="s">
        <v>16</v>
      </c>
      <c r="H178" s="45" t="s">
        <v>25</v>
      </c>
      <c r="I178" s="200">
        <v>0</v>
      </c>
    </row>
    <row r="179" spans="1:9" ht="16.5" hidden="1" thickBot="1">
      <c r="A179" s="122"/>
      <c r="B179" s="128" t="s">
        <v>10</v>
      </c>
      <c r="C179" s="178"/>
      <c r="D179" s="125"/>
      <c r="E179" s="125"/>
      <c r="F179" s="125"/>
      <c r="G179" s="125"/>
      <c r="H179" s="125"/>
      <c r="I179" s="204"/>
    </row>
    <row r="180" spans="1:10" s="98" customFormat="1" ht="20.25" customHeight="1" thickBot="1">
      <c r="A180" s="281" t="s">
        <v>159</v>
      </c>
      <c r="B180" s="261" t="s">
        <v>10</v>
      </c>
      <c r="C180" s="276" t="s">
        <v>72</v>
      </c>
      <c r="D180" s="109"/>
      <c r="E180" s="109"/>
      <c r="F180" s="109"/>
      <c r="G180" s="109"/>
      <c r="H180" s="109"/>
      <c r="I180" s="239">
        <f>I181+I207</f>
        <v>5250</v>
      </c>
      <c r="J180" s="110"/>
    </row>
    <row r="181" spans="1:9" s="107" customFormat="1" ht="15.75">
      <c r="A181" s="13" t="s">
        <v>160</v>
      </c>
      <c r="B181" s="167" t="s">
        <v>10</v>
      </c>
      <c r="C181" s="238" t="s">
        <v>72</v>
      </c>
      <c r="D181" s="238" t="s">
        <v>11</v>
      </c>
      <c r="E181" s="238"/>
      <c r="F181" s="238"/>
      <c r="G181" s="238"/>
      <c r="H181" s="238"/>
      <c r="I181" s="249">
        <f>I182+I191+I194+I199+I254+I202+I205</f>
        <v>4400</v>
      </c>
    </row>
    <row r="182" spans="1:9" ht="16.5" customHeight="1">
      <c r="A182" s="18" t="s">
        <v>161</v>
      </c>
      <c r="B182" s="126" t="s">
        <v>10</v>
      </c>
      <c r="C182" s="273" t="s">
        <v>72</v>
      </c>
      <c r="D182" s="222" t="s">
        <v>11</v>
      </c>
      <c r="E182" s="222" t="s">
        <v>162</v>
      </c>
      <c r="F182" s="222" t="s">
        <v>16</v>
      </c>
      <c r="G182" s="222" t="s">
        <v>16</v>
      </c>
      <c r="H182" s="222"/>
      <c r="I182" s="242">
        <f>I183</f>
        <v>4025</v>
      </c>
    </row>
    <row r="183" spans="1:9" ht="16.5" customHeight="1">
      <c r="A183" s="22" t="s">
        <v>274</v>
      </c>
      <c r="B183" s="127" t="s">
        <v>10</v>
      </c>
      <c r="C183" s="274" t="s">
        <v>72</v>
      </c>
      <c r="D183" s="224" t="s">
        <v>11</v>
      </c>
      <c r="E183" s="224" t="s">
        <v>162</v>
      </c>
      <c r="F183" s="224" t="s">
        <v>157</v>
      </c>
      <c r="G183" s="224" t="s">
        <v>16</v>
      </c>
      <c r="H183" s="228"/>
      <c r="I183" s="243">
        <f>I184+I187+I188+I189+I190</f>
        <v>4025</v>
      </c>
    </row>
    <row r="184" spans="1:9" s="55" customFormat="1" ht="18" customHeight="1">
      <c r="A184" s="25" t="s">
        <v>302</v>
      </c>
      <c r="B184" s="127" t="s">
        <v>10</v>
      </c>
      <c r="C184" s="277" t="s">
        <v>72</v>
      </c>
      <c r="D184" s="260" t="s">
        <v>11</v>
      </c>
      <c r="E184" s="260" t="s">
        <v>162</v>
      </c>
      <c r="F184" s="260" t="s">
        <v>157</v>
      </c>
      <c r="G184" s="260" t="s">
        <v>16</v>
      </c>
      <c r="H184" s="260" t="s">
        <v>299</v>
      </c>
      <c r="I184" s="244">
        <f>I185+I186</f>
        <v>2360</v>
      </c>
    </row>
    <row r="185" spans="1:9" s="55" customFormat="1" ht="18" customHeight="1">
      <c r="A185" s="25" t="s">
        <v>288</v>
      </c>
      <c r="B185" s="127" t="s">
        <v>10</v>
      </c>
      <c r="C185" s="277" t="s">
        <v>72</v>
      </c>
      <c r="D185" s="260" t="s">
        <v>11</v>
      </c>
      <c r="E185" s="260" t="s">
        <v>162</v>
      </c>
      <c r="F185" s="260" t="s">
        <v>157</v>
      </c>
      <c r="G185" s="260" t="s">
        <v>16</v>
      </c>
      <c r="H185" s="260" t="s">
        <v>300</v>
      </c>
      <c r="I185" s="244">
        <v>2345</v>
      </c>
    </row>
    <row r="186" spans="1:9" s="55" customFormat="1" ht="18" customHeight="1">
      <c r="A186" s="25" t="s">
        <v>294</v>
      </c>
      <c r="B186" s="127" t="s">
        <v>10</v>
      </c>
      <c r="C186" s="277" t="s">
        <v>72</v>
      </c>
      <c r="D186" s="260" t="s">
        <v>11</v>
      </c>
      <c r="E186" s="260" t="s">
        <v>162</v>
      </c>
      <c r="F186" s="260" t="s">
        <v>157</v>
      </c>
      <c r="G186" s="260" t="s">
        <v>16</v>
      </c>
      <c r="H186" s="260" t="s">
        <v>301</v>
      </c>
      <c r="I186" s="244">
        <v>15</v>
      </c>
    </row>
    <row r="187" spans="1:9" s="55" customFormat="1" ht="18" customHeight="1">
      <c r="A187" s="25" t="s">
        <v>295</v>
      </c>
      <c r="B187" s="127" t="s">
        <v>10</v>
      </c>
      <c r="C187" s="277" t="s">
        <v>72</v>
      </c>
      <c r="D187" s="260" t="s">
        <v>11</v>
      </c>
      <c r="E187" s="260" t="s">
        <v>162</v>
      </c>
      <c r="F187" s="260" t="s">
        <v>157</v>
      </c>
      <c r="G187" s="260" t="s">
        <v>16</v>
      </c>
      <c r="H187" s="260" t="s">
        <v>290</v>
      </c>
      <c r="I187" s="244">
        <v>55</v>
      </c>
    </row>
    <row r="188" spans="1:9" s="55" customFormat="1" ht="18" customHeight="1">
      <c r="A188" s="25" t="s">
        <v>296</v>
      </c>
      <c r="B188" s="127" t="s">
        <v>10</v>
      </c>
      <c r="C188" s="277" t="s">
        <v>72</v>
      </c>
      <c r="D188" s="260" t="s">
        <v>11</v>
      </c>
      <c r="E188" s="260" t="s">
        <v>162</v>
      </c>
      <c r="F188" s="260" t="s">
        <v>157</v>
      </c>
      <c r="G188" s="260" t="s">
        <v>16</v>
      </c>
      <c r="H188" s="260" t="s">
        <v>291</v>
      </c>
      <c r="I188" s="244">
        <f>1005+200</f>
        <v>1205</v>
      </c>
    </row>
    <row r="189" spans="1:9" s="55" customFormat="1" ht="18" customHeight="1">
      <c r="A189" s="25" t="s">
        <v>297</v>
      </c>
      <c r="B189" s="127" t="s">
        <v>10</v>
      </c>
      <c r="C189" s="277" t="s">
        <v>72</v>
      </c>
      <c r="D189" s="260" t="s">
        <v>11</v>
      </c>
      <c r="E189" s="260" t="s">
        <v>162</v>
      </c>
      <c r="F189" s="260" t="s">
        <v>157</v>
      </c>
      <c r="G189" s="260" t="s">
        <v>16</v>
      </c>
      <c r="H189" s="260" t="s">
        <v>292</v>
      </c>
      <c r="I189" s="244">
        <v>5</v>
      </c>
    </row>
    <row r="190" spans="1:9" s="55" customFormat="1" ht="18" customHeight="1">
      <c r="A190" s="25" t="s">
        <v>298</v>
      </c>
      <c r="B190" s="127" t="s">
        <v>10</v>
      </c>
      <c r="C190" s="277" t="s">
        <v>72</v>
      </c>
      <c r="D190" s="260" t="s">
        <v>11</v>
      </c>
      <c r="E190" s="260" t="s">
        <v>162</v>
      </c>
      <c r="F190" s="260" t="s">
        <v>157</v>
      </c>
      <c r="G190" s="260" t="s">
        <v>16</v>
      </c>
      <c r="H190" s="260" t="s">
        <v>293</v>
      </c>
      <c r="I190" s="244">
        <v>400</v>
      </c>
    </row>
    <row r="191" spans="1:9" ht="16.5" customHeight="1" hidden="1">
      <c r="A191" s="18" t="s">
        <v>161</v>
      </c>
      <c r="B191" s="126" t="s">
        <v>10</v>
      </c>
      <c r="C191" s="273" t="s">
        <v>72</v>
      </c>
      <c r="D191" s="222" t="s">
        <v>11</v>
      </c>
      <c r="E191" s="222" t="s">
        <v>162</v>
      </c>
      <c r="F191" s="222" t="s">
        <v>16</v>
      </c>
      <c r="G191" s="222" t="s">
        <v>16</v>
      </c>
      <c r="H191" s="222"/>
      <c r="I191" s="242">
        <f>I192</f>
        <v>0</v>
      </c>
    </row>
    <row r="192" spans="1:9" ht="27.75" customHeight="1" hidden="1">
      <c r="A192" s="22" t="s">
        <v>278</v>
      </c>
      <c r="B192" s="127" t="s">
        <v>10</v>
      </c>
      <c r="C192" s="274" t="s">
        <v>72</v>
      </c>
      <c r="D192" s="224" t="s">
        <v>11</v>
      </c>
      <c r="E192" s="224" t="s">
        <v>162</v>
      </c>
      <c r="F192" s="224" t="s">
        <v>13</v>
      </c>
      <c r="G192" s="224" t="s">
        <v>16</v>
      </c>
      <c r="H192" s="228"/>
      <c r="I192" s="243">
        <f>I193</f>
        <v>0</v>
      </c>
    </row>
    <row r="193" spans="1:9" s="55" customFormat="1" ht="16.5" customHeight="1" hidden="1">
      <c r="A193" s="25" t="s">
        <v>275</v>
      </c>
      <c r="B193" s="127" t="s">
        <v>10</v>
      </c>
      <c r="C193" s="277" t="s">
        <v>72</v>
      </c>
      <c r="D193" s="260" t="s">
        <v>11</v>
      </c>
      <c r="E193" s="260" t="s">
        <v>162</v>
      </c>
      <c r="F193" s="260" t="s">
        <v>13</v>
      </c>
      <c r="G193" s="260" t="s">
        <v>16</v>
      </c>
      <c r="H193" s="260" t="s">
        <v>273</v>
      </c>
      <c r="I193" s="244"/>
    </row>
    <row r="194" spans="1:9" ht="18" customHeight="1">
      <c r="A194" s="18" t="s">
        <v>169</v>
      </c>
      <c r="B194" s="126" t="s">
        <v>10</v>
      </c>
      <c r="C194" s="273" t="s">
        <v>72</v>
      </c>
      <c r="D194" s="222" t="s">
        <v>11</v>
      </c>
      <c r="E194" s="222" t="s">
        <v>170</v>
      </c>
      <c r="F194" s="222" t="s">
        <v>16</v>
      </c>
      <c r="G194" s="222" t="s">
        <v>16</v>
      </c>
      <c r="H194" s="222"/>
      <c r="I194" s="242">
        <f>I195</f>
        <v>375</v>
      </c>
    </row>
    <row r="195" spans="1:9" ht="16.5" customHeight="1">
      <c r="A195" s="22" t="s">
        <v>274</v>
      </c>
      <c r="B195" s="127" t="s">
        <v>10</v>
      </c>
      <c r="C195" s="274" t="s">
        <v>72</v>
      </c>
      <c r="D195" s="224" t="s">
        <v>11</v>
      </c>
      <c r="E195" s="224" t="s">
        <v>170</v>
      </c>
      <c r="F195" s="224" t="s">
        <v>157</v>
      </c>
      <c r="G195" s="224" t="s">
        <v>16</v>
      </c>
      <c r="H195" s="228"/>
      <c r="I195" s="243">
        <f>I196+I198</f>
        <v>375</v>
      </c>
    </row>
    <row r="196" spans="1:9" s="55" customFormat="1" ht="16.5" customHeight="1">
      <c r="A196" s="25" t="s">
        <v>302</v>
      </c>
      <c r="B196" s="127" t="s">
        <v>10</v>
      </c>
      <c r="C196" s="277" t="s">
        <v>72</v>
      </c>
      <c r="D196" s="260" t="s">
        <v>11</v>
      </c>
      <c r="E196" s="260" t="s">
        <v>170</v>
      </c>
      <c r="F196" s="260" t="s">
        <v>157</v>
      </c>
      <c r="G196" s="260" t="s">
        <v>16</v>
      </c>
      <c r="H196" s="260" t="s">
        <v>299</v>
      </c>
      <c r="I196" s="244">
        <f>I197</f>
        <v>325</v>
      </c>
    </row>
    <row r="197" spans="1:9" s="55" customFormat="1" ht="16.5" customHeight="1">
      <c r="A197" s="25" t="s">
        <v>288</v>
      </c>
      <c r="B197" s="127" t="s">
        <v>10</v>
      </c>
      <c r="C197" s="277" t="s">
        <v>72</v>
      </c>
      <c r="D197" s="260" t="s">
        <v>11</v>
      </c>
      <c r="E197" s="260" t="s">
        <v>170</v>
      </c>
      <c r="F197" s="260" t="s">
        <v>157</v>
      </c>
      <c r="G197" s="260" t="s">
        <v>16</v>
      </c>
      <c r="H197" s="260" t="s">
        <v>300</v>
      </c>
      <c r="I197" s="244">
        <v>325</v>
      </c>
    </row>
    <row r="198" spans="1:9" s="55" customFormat="1" ht="16.5" customHeight="1">
      <c r="A198" s="25" t="s">
        <v>296</v>
      </c>
      <c r="B198" s="127" t="s">
        <v>10</v>
      </c>
      <c r="C198" s="277" t="s">
        <v>72</v>
      </c>
      <c r="D198" s="260" t="s">
        <v>11</v>
      </c>
      <c r="E198" s="260" t="s">
        <v>170</v>
      </c>
      <c r="F198" s="260" t="s">
        <v>157</v>
      </c>
      <c r="G198" s="260" t="s">
        <v>16</v>
      </c>
      <c r="H198" s="260" t="s">
        <v>291</v>
      </c>
      <c r="I198" s="244">
        <v>50</v>
      </c>
    </row>
    <row r="199" spans="1:9" ht="12" customHeight="1" hidden="1">
      <c r="A199" s="18" t="s">
        <v>163</v>
      </c>
      <c r="B199" s="126" t="s">
        <v>10</v>
      </c>
      <c r="C199" s="273" t="s">
        <v>72</v>
      </c>
      <c r="D199" s="222" t="s">
        <v>11</v>
      </c>
      <c r="E199" s="222" t="s">
        <v>223</v>
      </c>
      <c r="F199" s="222" t="s">
        <v>16</v>
      </c>
      <c r="G199" s="222" t="s">
        <v>16</v>
      </c>
      <c r="H199" s="222"/>
      <c r="I199" s="242">
        <f>I200</f>
        <v>0</v>
      </c>
    </row>
    <row r="200" spans="1:9" ht="17.25" customHeight="1" hidden="1">
      <c r="A200" s="22" t="s">
        <v>165</v>
      </c>
      <c r="B200" s="127" t="s">
        <v>10</v>
      </c>
      <c r="C200" s="277" t="s">
        <v>72</v>
      </c>
      <c r="D200" s="260" t="s">
        <v>11</v>
      </c>
      <c r="E200" s="260" t="s">
        <v>223</v>
      </c>
      <c r="F200" s="260" t="s">
        <v>11</v>
      </c>
      <c r="G200" s="260" t="s">
        <v>11</v>
      </c>
      <c r="H200" s="260"/>
      <c r="I200" s="244">
        <f>I201</f>
        <v>0</v>
      </c>
    </row>
    <row r="201" spans="1:9" s="55" customFormat="1" ht="17.25" customHeight="1" hidden="1">
      <c r="A201" s="25" t="s">
        <v>158</v>
      </c>
      <c r="B201" s="127" t="s">
        <v>10</v>
      </c>
      <c r="C201" s="277" t="s">
        <v>72</v>
      </c>
      <c r="D201" s="260" t="s">
        <v>11</v>
      </c>
      <c r="E201" s="260" t="s">
        <v>223</v>
      </c>
      <c r="F201" s="260" t="s">
        <v>11</v>
      </c>
      <c r="G201" s="260" t="s">
        <v>11</v>
      </c>
      <c r="H201" s="260" t="s">
        <v>25</v>
      </c>
      <c r="I201" s="244"/>
    </row>
    <row r="202" spans="1:9" ht="17.25" customHeight="1" hidden="1">
      <c r="A202" s="18" t="s">
        <v>163</v>
      </c>
      <c r="B202" s="126" t="s">
        <v>10</v>
      </c>
      <c r="C202" s="273" t="s">
        <v>72</v>
      </c>
      <c r="D202" s="222" t="s">
        <v>11</v>
      </c>
      <c r="E202" s="222" t="s">
        <v>164</v>
      </c>
      <c r="F202" s="222" t="s">
        <v>16</v>
      </c>
      <c r="G202" s="222" t="s">
        <v>16</v>
      </c>
      <c r="H202" s="222"/>
      <c r="I202" s="242">
        <f>I203</f>
        <v>0</v>
      </c>
    </row>
    <row r="203" spans="1:9" ht="17.25" customHeight="1" hidden="1">
      <c r="A203" s="22" t="s">
        <v>269</v>
      </c>
      <c r="B203" s="127" t="s">
        <v>10</v>
      </c>
      <c r="C203" s="277" t="s">
        <v>72</v>
      </c>
      <c r="D203" s="260" t="s">
        <v>11</v>
      </c>
      <c r="E203" s="260" t="s">
        <v>223</v>
      </c>
      <c r="F203" s="260" t="s">
        <v>11</v>
      </c>
      <c r="G203" s="260" t="s">
        <v>28</v>
      </c>
      <c r="H203" s="260"/>
      <c r="I203" s="244">
        <f>I204</f>
        <v>0</v>
      </c>
    </row>
    <row r="204" spans="1:9" s="55" customFormat="1" ht="17.25" customHeight="1" hidden="1">
      <c r="A204" s="25" t="s">
        <v>158</v>
      </c>
      <c r="B204" s="127" t="s">
        <v>10</v>
      </c>
      <c r="C204" s="277" t="s">
        <v>72</v>
      </c>
      <c r="D204" s="260" t="s">
        <v>11</v>
      </c>
      <c r="E204" s="260" t="s">
        <v>223</v>
      </c>
      <c r="F204" s="260" t="s">
        <v>11</v>
      </c>
      <c r="G204" s="260" t="s">
        <v>28</v>
      </c>
      <c r="H204" s="260" t="s">
        <v>25</v>
      </c>
      <c r="I204" s="244"/>
    </row>
    <row r="205" spans="1:9" ht="15" customHeight="1" hidden="1">
      <c r="A205" s="22" t="s">
        <v>166</v>
      </c>
      <c r="B205" s="127" t="s">
        <v>10</v>
      </c>
      <c r="C205" s="277" t="s">
        <v>72</v>
      </c>
      <c r="D205" s="260" t="s">
        <v>11</v>
      </c>
      <c r="E205" s="260" t="s">
        <v>223</v>
      </c>
      <c r="F205" s="260" t="s">
        <v>11</v>
      </c>
      <c r="G205" s="260" t="s">
        <v>81</v>
      </c>
      <c r="H205" s="260"/>
      <c r="I205" s="244">
        <f>I206</f>
        <v>0</v>
      </c>
    </row>
    <row r="206" spans="1:9" s="55" customFormat="1" ht="17.25" customHeight="1" hidden="1">
      <c r="A206" s="25" t="s">
        <v>158</v>
      </c>
      <c r="B206" s="127" t="s">
        <v>10</v>
      </c>
      <c r="C206" s="277" t="s">
        <v>72</v>
      </c>
      <c r="D206" s="260" t="s">
        <v>11</v>
      </c>
      <c r="E206" s="260" t="s">
        <v>223</v>
      </c>
      <c r="F206" s="260" t="s">
        <v>11</v>
      </c>
      <c r="G206" s="260" t="s">
        <v>81</v>
      </c>
      <c r="H206" s="260" t="s">
        <v>25</v>
      </c>
      <c r="I206" s="244"/>
    </row>
    <row r="207" spans="1:9" ht="18.75" customHeight="1">
      <c r="A207" s="13" t="s">
        <v>167</v>
      </c>
      <c r="B207" s="167" t="s">
        <v>10</v>
      </c>
      <c r="C207" s="238" t="s">
        <v>72</v>
      </c>
      <c r="D207" s="238" t="s">
        <v>22</v>
      </c>
      <c r="E207" s="238"/>
      <c r="F207" s="238"/>
      <c r="G207" s="238"/>
      <c r="H207" s="228"/>
      <c r="I207" s="245">
        <f>I208</f>
        <v>850</v>
      </c>
    </row>
    <row r="208" spans="1:9" ht="39.75" customHeight="1">
      <c r="A208" s="18" t="s">
        <v>168</v>
      </c>
      <c r="B208" s="126" t="s">
        <v>10</v>
      </c>
      <c r="C208" s="273" t="s">
        <v>72</v>
      </c>
      <c r="D208" s="222" t="s">
        <v>22</v>
      </c>
      <c r="E208" s="222" t="s">
        <v>151</v>
      </c>
      <c r="F208" s="222" t="s">
        <v>16</v>
      </c>
      <c r="G208" s="222" t="s">
        <v>16</v>
      </c>
      <c r="H208" s="222"/>
      <c r="I208" s="242">
        <f>I209</f>
        <v>850</v>
      </c>
    </row>
    <row r="209" spans="1:9" ht="16.5" customHeight="1">
      <c r="A209" s="22" t="s">
        <v>274</v>
      </c>
      <c r="B209" s="127" t="s">
        <v>10</v>
      </c>
      <c r="C209" s="274" t="s">
        <v>72</v>
      </c>
      <c r="D209" s="224" t="s">
        <v>22</v>
      </c>
      <c r="E209" s="224" t="s">
        <v>151</v>
      </c>
      <c r="F209" s="224" t="s">
        <v>157</v>
      </c>
      <c r="G209" s="224" t="s">
        <v>16</v>
      </c>
      <c r="H209" s="228"/>
      <c r="I209" s="243">
        <f>I210+I213</f>
        <v>850</v>
      </c>
    </row>
    <row r="210" spans="1:9" ht="17.25" customHeight="1">
      <c r="A210" s="25" t="s">
        <v>302</v>
      </c>
      <c r="B210" s="127" t="s">
        <v>10</v>
      </c>
      <c r="C210" s="277" t="s">
        <v>72</v>
      </c>
      <c r="D210" s="260" t="s">
        <v>22</v>
      </c>
      <c r="E210" s="260" t="s">
        <v>151</v>
      </c>
      <c r="F210" s="260" t="s">
        <v>157</v>
      </c>
      <c r="G210" s="260" t="s">
        <v>16</v>
      </c>
      <c r="H210" s="260" t="s">
        <v>299</v>
      </c>
      <c r="I210" s="244">
        <f>I211+I212</f>
        <v>765</v>
      </c>
    </row>
    <row r="211" spans="1:9" ht="17.25" customHeight="1">
      <c r="A211" s="25" t="s">
        <v>288</v>
      </c>
      <c r="B211" s="127" t="s">
        <v>10</v>
      </c>
      <c r="C211" s="277" t="s">
        <v>72</v>
      </c>
      <c r="D211" s="260" t="s">
        <v>22</v>
      </c>
      <c r="E211" s="260" t="s">
        <v>151</v>
      </c>
      <c r="F211" s="260" t="s">
        <v>157</v>
      </c>
      <c r="G211" s="260" t="s">
        <v>16</v>
      </c>
      <c r="H211" s="260" t="s">
        <v>300</v>
      </c>
      <c r="I211" s="244">
        <v>750</v>
      </c>
    </row>
    <row r="212" spans="1:9" ht="17.25" customHeight="1">
      <c r="A212" s="25" t="s">
        <v>294</v>
      </c>
      <c r="B212" s="127" t="s">
        <v>10</v>
      </c>
      <c r="C212" s="277" t="s">
        <v>72</v>
      </c>
      <c r="D212" s="260" t="s">
        <v>22</v>
      </c>
      <c r="E212" s="260" t="s">
        <v>151</v>
      </c>
      <c r="F212" s="260" t="s">
        <v>157</v>
      </c>
      <c r="G212" s="260" t="s">
        <v>16</v>
      </c>
      <c r="H212" s="260" t="s">
        <v>301</v>
      </c>
      <c r="I212" s="244">
        <v>15</v>
      </c>
    </row>
    <row r="213" spans="1:9" ht="17.25" customHeight="1">
      <c r="A213" s="25" t="s">
        <v>296</v>
      </c>
      <c r="B213" s="127" t="s">
        <v>10</v>
      </c>
      <c r="C213" s="277" t="s">
        <v>72</v>
      </c>
      <c r="D213" s="260" t="s">
        <v>22</v>
      </c>
      <c r="E213" s="260" t="s">
        <v>151</v>
      </c>
      <c r="F213" s="260" t="s">
        <v>157</v>
      </c>
      <c r="G213" s="260" t="s">
        <v>16</v>
      </c>
      <c r="H213" s="260" t="s">
        <v>291</v>
      </c>
      <c r="I213" s="244">
        <v>85</v>
      </c>
    </row>
    <row r="214" spans="1:9" ht="15.75" hidden="1">
      <c r="A214" s="18" t="s">
        <v>169</v>
      </c>
      <c r="B214" s="127" t="s">
        <v>10</v>
      </c>
      <c r="C214" s="85" t="s">
        <v>72</v>
      </c>
      <c r="D214" s="20" t="s">
        <v>11</v>
      </c>
      <c r="E214" s="20" t="s">
        <v>170</v>
      </c>
      <c r="F214" s="20" t="s">
        <v>16</v>
      </c>
      <c r="G214" s="20" t="s">
        <v>16</v>
      </c>
      <c r="H214" s="20"/>
      <c r="I214" s="198">
        <f>SUM(I215)</f>
        <v>0</v>
      </c>
    </row>
    <row r="215" spans="1:9" s="55" customFormat="1" ht="27" customHeight="1" hidden="1">
      <c r="A215" s="22" t="s">
        <v>125</v>
      </c>
      <c r="B215" s="127" t="s">
        <v>10</v>
      </c>
      <c r="C215" s="86" t="s">
        <v>72</v>
      </c>
      <c r="D215" s="24" t="s">
        <v>11</v>
      </c>
      <c r="E215" s="24" t="s">
        <v>170</v>
      </c>
      <c r="F215" s="24" t="s">
        <v>16</v>
      </c>
      <c r="G215" s="24" t="s">
        <v>16</v>
      </c>
      <c r="H215" s="24" t="s">
        <v>126</v>
      </c>
      <c r="I215" s="200"/>
    </row>
    <row r="216" spans="1:9" ht="28.5" customHeight="1" hidden="1">
      <c r="A216" s="18" t="s">
        <v>171</v>
      </c>
      <c r="B216" s="127" t="s">
        <v>10</v>
      </c>
      <c r="C216" s="85" t="s">
        <v>72</v>
      </c>
      <c r="D216" s="20" t="s">
        <v>11</v>
      </c>
      <c r="E216" s="20" t="s">
        <v>138</v>
      </c>
      <c r="F216" s="20" t="s">
        <v>16</v>
      </c>
      <c r="G216" s="20" t="s">
        <v>16</v>
      </c>
      <c r="H216" s="20"/>
      <c r="I216" s="198">
        <f>SUM(I217)</f>
        <v>0</v>
      </c>
    </row>
    <row r="217" spans="1:9" s="55" customFormat="1" ht="25.5" hidden="1">
      <c r="A217" s="22" t="s">
        <v>172</v>
      </c>
      <c r="B217" s="127" t="s">
        <v>10</v>
      </c>
      <c r="C217" s="86" t="s">
        <v>72</v>
      </c>
      <c r="D217" s="24" t="s">
        <v>11</v>
      </c>
      <c r="E217" s="24" t="s">
        <v>138</v>
      </c>
      <c r="F217" s="24" t="s">
        <v>16</v>
      </c>
      <c r="G217" s="24" t="s">
        <v>16</v>
      </c>
      <c r="H217" s="24" t="s">
        <v>173</v>
      </c>
      <c r="I217" s="200"/>
    </row>
    <row r="218" spans="1:9" ht="28.5" customHeight="1" hidden="1">
      <c r="A218" s="18" t="s">
        <v>156</v>
      </c>
      <c r="B218" s="127" t="s">
        <v>10</v>
      </c>
      <c r="C218" s="85" t="s">
        <v>72</v>
      </c>
      <c r="D218" s="20" t="s">
        <v>11</v>
      </c>
      <c r="E218" s="20" t="s">
        <v>151</v>
      </c>
      <c r="F218" s="20" t="s">
        <v>16</v>
      </c>
      <c r="G218" s="20" t="s">
        <v>16</v>
      </c>
      <c r="H218" s="20"/>
      <c r="I218" s="198">
        <f>SUM(I219)</f>
        <v>0</v>
      </c>
    </row>
    <row r="219" spans="1:9" s="55" customFormat="1" ht="15.75" hidden="1">
      <c r="A219" s="22" t="s">
        <v>125</v>
      </c>
      <c r="B219" s="127" t="s">
        <v>10</v>
      </c>
      <c r="C219" s="86" t="s">
        <v>72</v>
      </c>
      <c r="D219" s="24" t="s">
        <v>11</v>
      </c>
      <c r="E219" s="24" t="s">
        <v>151</v>
      </c>
      <c r="F219" s="24" t="s">
        <v>16</v>
      </c>
      <c r="G219" s="24" t="s">
        <v>16</v>
      </c>
      <c r="H219" s="24" t="s">
        <v>126</v>
      </c>
      <c r="I219" s="200"/>
    </row>
    <row r="220" spans="1:9" ht="15.75" hidden="1">
      <c r="A220" s="18" t="s">
        <v>62</v>
      </c>
      <c r="B220" s="127" t="s">
        <v>10</v>
      </c>
      <c r="C220" s="85" t="s">
        <v>72</v>
      </c>
      <c r="D220" s="20" t="s">
        <v>11</v>
      </c>
      <c r="E220" s="20" t="s">
        <v>97</v>
      </c>
      <c r="F220" s="20" t="s">
        <v>16</v>
      </c>
      <c r="G220" s="20" t="s">
        <v>16</v>
      </c>
      <c r="H220" s="20"/>
      <c r="I220" s="198">
        <f>SUM(I221)</f>
        <v>0</v>
      </c>
    </row>
    <row r="221" spans="1:9" s="55" customFormat="1" ht="25.5" hidden="1">
      <c r="A221" s="22" t="s">
        <v>172</v>
      </c>
      <c r="B221" s="127" t="s">
        <v>10</v>
      </c>
      <c r="C221" s="86" t="s">
        <v>72</v>
      </c>
      <c r="D221" s="24" t="s">
        <v>13</v>
      </c>
      <c r="E221" s="24" t="s">
        <v>97</v>
      </c>
      <c r="F221" s="24" t="s">
        <v>16</v>
      </c>
      <c r="G221" s="24" t="s">
        <v>16</v>
      </c>
      <c r="H221" s="24" t="s">
        <v>173</v>
      </c>
      <c r="I221" s="200"/>
    </row>
    <row r="222" spans="1:9" s="107" customFormat="1" ht="15.75" hidden="1">
      <c r="A222" s="33" t="s">
        <v>174</v>
      </c>
      <c r="B222" s="127" t="s">
        <v>10</v>
      </c>
      <c r="C222" s="34" t="s">
        <v>72</v>
      </c>
      <c r="D222" s="35" t="s">
        <v>22</v>
      </c>
      <c r="E222" s="114"/>
      <c r="F222" s="114"/>
      <c r="G222" s="114"/>
      <c r="H222" s="114"/>
      <c r="I222" s="201">
        <f>SUM(I223)</f>
        <v>0</v>
      </c>
    </row>
    <row r="223" spans="1:9" ht="15.75" hidden="1">
      <c r="A223" s="18" t="s">
        <v>175</v>
      </c>
      <c r="B223" s="127" t="s">
        <v>10</v>
      </c>
      <c r="C223" s="20" t="s">
        <v>72</v>
      </c>
      <c r="D223" s="20" t="s">
        <v>22</v>
      </c>
      <c r="E223" s="20" t="s">
        <v>176</v>
      </c>
      <c r="F223" s="20" t="s">
        <v>16</v>
      </c>
      <c r="G223" s="20" t="s">
        <v>16</v>
      </c>
      <c r="H223" s="20"/>
      <c r="I223" s="198">
        <f>SUM(I224)</f>
        <v>0</v>
      </c>
    </row>
    <row r="224" spans="1:9" s="55" customFormat="1" ht="25.5" hidden="1">
      <c r="A224" s="22" t="s">
        <v>172</v>
      </c>
      <c r="B224" s="127" t="s">
        <v>10</v>
      </c>
      <c r="C224" s="27" t="s">
        <v>72</v>
      </c>
      <c r="D224" s="24" t="s">
        <v>22</v>
      </c>
      <c r="E224" s="24" t="s">
        <v>176</v>
      </c>
      <c r="F224" s="24" t="s">
        <v>16</v>
      </c>
      <c r="G224" s="24" t="s">
        <v>16</v>
      </c>
      <c r="H224" s="24" t="s">
        <v>173</v>
      </c>
      <c r="I224" s="200"/>
    </row>
    <row r="225" spans="1:9" ht="15.75" hidden="1">
      <c r="A225" s="71"/>
      <c r="B225" s="127" t="s">
        <v>10</v>
      </c>
      <c r="C225" s="111"/>
      <c r="D225" s="45"/>
      <c r="E225" s="45"/>
      <c r="F225" s="45"/>
      <c r="G225" s="45"/>
      <c r="H225" s="45"/>
      <c r="I225" s="195"/>
    </row>
    <row r="226" spans="1:9" s="48" customFormat="1" ht="15.75" hidden="1">
      <c r="A226" s="168" t="s">
        <v>177</v>
      </c>
      <c r="B226" s="127" t="s">
        <v>10</v>
      </c>
      <c r="C226" s="171" t="s">
        <v>63</v>
      </c>
      <c r="D226" s="172"/>
      <c r="E226" s="172"/>
      <c r="F226" s="172"/>
      <c r="G226" s="172"/>
      <c r="H226" s="172"/>
      <c r="I226" s="205">
        <f>SUM(I227+I245+I248)</f>
        <v>0</v>
      </c>
    </row>
    <row r="227" spans="1:9" s="107" customFormat="1" ht="14.25" customHeight="1" hidden="1">
      <c r="A227" s="33" t="s">
        <v>178</v>
      </c>
      <c r="B227" s="127" t="s">
        <v>10</v>
      </c>
      <c r="C227" s="34" t="s">
        <v>63</v>
      </c>
      <c r="D227" s="35" t="s">
        <v>11</v>
      </c>
      <c r="E227" s="35"/>
      <c r="F227" s="114"/>
      <c r="G227" s="114"/>
      <c r="H227" s="114"/>
      <c r="I227" s="201">
        <f>SUM(I228+I230+I232+I234+I236)</f>
        <v>0</v>
      </c>
    </row>
    <row r="228" spans="1:9" ht="30" customHeight="1" hidden="1">
      <c r="A228" s="18" t="s">
        <v>156</v>
      </c>
      <c r="B228" s="127" t="s">
        <v>10</v>
      </c>
      <c r="C228" s="85" t="s">
        <v>63</v>
      </c>
      <c r="D228" s="20" t="s">
        <v>11</v>
      </c>
      <c r="E228" s="20" t="s">
        <v>151</v>
      </c>
      <c r="F228" s="20" t="s">
        <v>16</v>
      </c>
      <c r="G228" s="20" t="s">
        <v>16</v>
      </c>
      <c r="H228" s="20"/>
      <c r="I228" s="198">
        <f>SUM(I229)</f>
        <v>0</v>
      </c>
    </row>
    <row r="229" spans="1:9" s="55" customFormat="1" ht="15.75" hidden="1">
      <c r="A229" s="22" t="s">
        <v>125</v>
      </c>
      <c r="B229" s="127" t="s">
        <v>10</v>
      </c>
      <c r="C229" s="86" t="s">
        <v>63</v>
      </c>
      <c r="D229" s="24" t="s">
        <v>11</v>
      </c>
      <c r="E229" s="24" t="s">
        <v>151</v>
      </c>
      <c r="F229" s="24" t="s">
        <v>16</v>
      </c>
      <c r="G229" s="24" t="s">
        <v>16</v>
      </c>
      <c r="H229" s="24" t="s">
        <v>126</v>
      </c>
      <c r="I229" s="200"/>
    </row>
    <row r="230" spans="1:9" ht="18" customHeight="1" hidden="1">
      <c r="A230" s="18" t="s">
        <v>179</v>
      </c>
      <c r="B230" s="127" t="s">
        <v>10</v>
      </c>
      <c r="C230" s="85" t="s">
        <v>63</v>
      </c>
      <c r="D230" s="20" t="s">
        <v>11</v>
      </c>
      <c r="E230" s="20" t="s">
        <v>180</v>
      </c>
      <c r="F230" s="20" t="s">
        <v>16</v>
      </c>
      <c r="G230" s="20" t="s">
        <v>16</v>
      </c>
      <c r="H230" s="20"/>
      <c r="I230" s="198">
        <f>SUM(I231)</f>
        <v>0</v>
      </c>
    </row>
    <row r="231" spans="1:9" s="55" customFormat="1" ht="15.75" hidden="1">
      <c r="A231" s="22" t="s">
        <v>125</v>
      </c>
      <c r="B231" s="127" t="s">
        <v>10</v>
      </c>
      <c r="C231" s="86" t="s">
        <v>63</v>
      </c>
      <c r="D231" s="24" t="s">
        <v>11</v>
      </c>
      <c r="E231" s="24" t="s">
        <v>180</v>
      </c>
      <c r="F231" s="24" t="s">
        <v>16</v>
      </c>
      <c r="G231" s="24" t="s">
        <v>16</v>
      </c>
      <c r="H231" s="24" t="s">
        <v>126</v>
      </c>
      <c r="I231" s="200"/>
    </row>
    <row r="232" spans="1:9" ht="18" customHeight="1" hidden="1">
      <c r="A232" s="18" t="s">
        <v>181</v>
      </c>
      <c r="B232" s="127" t="s">
        <v>10</v>
      </c>
      <c r="C232" s="85" t="s">
        <v>63</v>
      </c>
      <c r="D232" s="20" t="s">
        <v>11</v>
      </c>
      <c r="E232" s="20" t="s">
        <v>182</v>
      </c>
      <c r="F232" s="20" t="s">
        <v>16</v>
      </c>
      <c r="G232" s="20" t="s">
        <v>16</v>
      </c>
      <c r="H232" s="20"/>
      <c r="I232" s="198">
        <f>SUM(I233)</f>
        <v>0</v>
      </c>
    </row>
    <row r="233" spans="1:9" s="55" customFormat="1" ht="15.75" hidden="1">
      <c r="A233" s="22" t="s">
        <v>125</v>
      </c>
      <c r="B233" s="127" t="s">
        <v>10</v>
      </c>
      <c r="C233" s="86" t="s">
        <v>63</v>
      </c>
      <c r="D233" s="24" t="s">
        <v>11</v>
      </c>
      <c r="E233" s="24" t="s">
        <v>182</v>
      </c>
      <c r="F233" s="24" t="s">
        <v>16</v>
      </c>
      <c r="G233" s="24" t="s">
        <v>16</v>
      </c>
      <c r="H233" s="24" t="s">
        <v>126</v>
      </c>
      <c r="I233" s="200"/>
    </row>
    <row r="234" spans="1:9" ht="15.75" hidden="1">
      <c r="A234" s="18" t="s">
        <v>183</v>
      </c>
      <c r="B234" s="127" t="s">
        <v>10</v>
      </c>
      <c r="C234" s="85" t="s">
        <v>63</v>
      </c>
      <c r="D234" s="20" t="s">
        <v>11</v>
      </c>
      <c r="E234" s="20" t="s">
        <v>184</v>
      </c>
      <c r="F234" s="20" t="s">
        <v>16</v>
      </c>
      <c r="G234" s="20" t="s">
        <v>16</v>
      </c>
      <c r="H234" s="20"/>
      <c r="I234" s="198">
        <f>SUM(I235)</f>
        <v>0</v>
      </c>
    </row>
    <row r="235" spans="1:9" s="55" customFormat="1" ht="15.75" hidden="1">
      <c r="A235" s="22" t="s">
        <v>125</v>
      </c>
      <c r="B235" s="127" t="s">
        <v>10</v>
      </c>
      <c r="C235" s="86" t="s">
        <v>63</v>
      </c>
      <c r="D235" s="24" t="s">
        <v>11</v>
      </c>
      <c r="E235" s="24" t="s">
        <v>184</v>
      </c>
      <c r="F235" s="24" t="s">
        <v>16</v>
      </c>
      <c r="G235" s="24" t="s">
        <v>16</v>
      </c>
      <c r="H235" s="24" t="s">
        <v>126</v>
      </c>
      <c r="I235" s="200"/>
    </row>
    <row r="236" spans="1:9" ht="15.75" hidden="1">
      <c r="A236" s="179" t="s">
        <v>62</v>
      </c>
      <c r="B236" s="127" t="s">
        <v>10</v>
      </c>
      <c r="C236" s="85" t="s">
        <v>63</v>
      </c>
      <c r="D236" s="20" t="s">
        <v>11</v>
      </c>
      <c r="E236" s="20" t="s">
        <v>140</v>
      </c>
      <c r="F236" s="20" t="s">
        <v>16</v>
      </c>
      <c r="G236" s="20" t="s">
        <v>16</v>
      </c>
      <c r="H236" s="20"/>
      <c r="I236" s="198">
        <f>SUM(I237+I239+I241+I243)</f>
        <v>0</v>
      </c>
    </row>
    <row r="237" spans="1:9" ht="15.75" hidden="1">
      <c r="A237" s="121" t="s">
        <v>139</v>
      </c>
      <c r="B237" s="127" t="s">
        <v>10</v>
      </c>
      <c r="C237" s="85" t="s">
        <v>63</v>
      </c>
      <c r="D237" s="20" t="s">
        <v>11</v>
      </c>
      <c r="E237" s="20" t="s">
        <v>140</v>
      </c>
      <c r="F237" s="83" t="s">
        <v>16</v>
      </c>
      <c r="G237" s="66" t="s">
        <v>43</v>
      </c>
      <c r="H237" s="20"/>
      <c r="I237" s="198">
        <f>SUM(I238)</f>
        <v>0</v>
      </c>
    </row>
    <row r="238" spans="1:9" s="55" customFormat="1" ht="25.5" hidden="1">
      <c r="A238" s="22" t="s">
        <v>185</v>
      </c>
      <c r="B238" s="127" t="s">
        <v>10</v>
      </c>
      <c r="C238" s="86" t="s">
        <v>63</v>
      </c>
      <c r="D238" s="24" t="s">
        <v>11</v>
      </c>
      <c r="E238" s="24" t="s">
        <v>140</v>
      </c>
      <c r="F238" s="79" t="s">
        <v>16</v>
      </c>
      <c r="G238" s="87" t="s">
        <v>43</v>
      </c>
      <c r="H238" s="24" t="s">
        <v>186</v>
      </c>
      <c r="I238" s="200"/>
    </row>
    <row r="239" spans="1:9" ht="25.5" hidden="1">
      <c r="A239" s="18" t="s">
        <v>187</v>
      </c>
      <c r="B239" s="127" t="s">
        <v>10</v>
      </c>
      <c r="C239" s="85" t="s">
        <v>63</v>
      </c>
      <c r="D239" s="20" t="s">
        <v>11</v>
      </c>
      <c r="E239" s="20" t="s">
        <v>97</v>
      </c>
      <c r="F239" s="83" t="s">
        <v>16</v>
      </c>
      <c r="G239" s="66" t="s">
        <v>16</v>
      </c>
      <c r="H239" s="20"/>
      <c r="I239" s="198">
        <f>SUM(I240)</f>
        <v>0</v>
      </c>
    </row>
    <row r="240" spans="1:9" s="55" customFormat="1" ht="27" customHeight="1" hidden="1">
      <c r="A240" s="22" t="s">
        <v>188</v>
      </c>
      <c r="B240" s="127" t="s">
        <v>10</v>
      </c>
      <c r="C240" s="86" t="s">
        <v>63</v>
      </c>
      <c r="D240" s="24" t="s">
        <v>11</v>
      </c>
      <c r="E240" s="24" t="s">
        <v>97</v>
      </c>
      <c r="F240" s="79" t="s">
        <v>16</v>
      </c>
      <c r="G240" s="87" t="s">
        <v>43</v>
      </c>
      <c r="H240" s="24" t="s">
        <v>189</v>
      </c>
      <c r="I240" s="200"/>
    </row>
    <row r="241" spans="1:9" ht="15.75" hidden="1">
      <c r="A241" s="18" t="s">
        <v>190</v>
      </c>
      <c r="B241" s="127" t="s">
        <v>10</v>
      </c>
      <c r="C241" s="85" t="s">
        <v>63</v>
      </c>
      <c r="D241" s="20" t="s">
        <v>11</v>
      </c>
      <c r="E241" s="20" t="s">
        <v>97</v>
      </c>
      <c r="F241" s="83" t="s">
        <v>16</v>
      </c>
      <c r="G241" s="66" t="s">
        <v>16</v>
      </c>
      <c r="H241" s="20"/>
      <c r="I241" s="198">
        <f>SUM(I242)</f>
        <v>0</v>
      </c>
    </row>
    <row r="242" spans="1:9" s="55" customFormat="1" ht="27" customHeight="1" hidden="1">
      <c r="A242" s="22" t="s">
        <v>188</v>
      </c>
      <c r="B242" s="127" t="s">
        <v>10</v>
      </c>
      <c r="C242" s="86" t="s">
        <v>63</v>
      </c>
      <c r="D242" s="24" t="s">
        <v>11</v>
      </c>
      <c r="E242" s="24" t="s">
        <v>97</v>
      </c>
      <c r="F242" s="79" t="s">
        <v>16</v>
      </c>
      <c r="G242" s="87" t="s">
        <v>43</v>
      </c>
      <c r="H242" s="24" t="s">
        <v>189</v>
      </c>
      <c r="I242" s="200"/>
    </row>
    <row r="243" spans="1:9" ht="15.75" hidden="1">
      <c r="A243" s="18" t="s">
        <v>191</v>
      </c>
      <c r="B243" s="127" t="s">
        <v>10</v>
      </c>
      <c r="C243" s="85" t="s">
        <v>63</v>
      </c>
      <c r="D243" s="20" t="s">
        <v>11</v>
      </c>
      <c r="E243" s="20" t="s">
        <v>97</v>
      </c>
      <c r="F243" s="83" t="s">
        <v>16</v>
      </c>
      <c r="G243" s="66" t="s">
        <v>16</v>
      </c>
      <c r="H243" s="20"/>
      <c r="I243" s="198">
        <f>SUM(I244)</f>
        <v>0</v>
      </c>
    </row>
    <row r="244" spans="1:9" s="55" customFormat="1" ht="27" customHeight="1" hidden="1">
      <c r="A244" s="22" t="s">
        <v>188</v>
      </c>
      <c r="B244" s="127" t="s">
        <v>10</v>
      </c>
      <c r="C244" s="86" t="s">
        <v>63</v>
      </c>
      <c r="D244" s="24" t="s">
        <v>11</v>
      </c>
      <c r="E244" s="24" t="s">
        <v>97</v>
      </c>
      <c r="F244" s="79" t="s">
        <v>16</v>
      </c>
      <c r="G244" s="87" t="s">
        <v>43</v>
      </c>
      <c r="H244" s="24" t="s">
        <v>189</v>
      </c>
      <c r="I244" s="200"/>
    </row>
    <row r="245" spans="1:9" s="107" customFormat="1" ht="16.5" customHeight="1" hidden="1">
      <c r="A245" s="33" t="s">
        <v>192</v>
      </c>
      <c r="B245" s="127" t="s">
        <v>10</v>
      </c>
      <c r="C245" s="34" t="s">
        <v>63</v>
      </c>
      <c r="D245" s="35" t="s">
        <v>13</v>
      </c>
      <c r="E245" s="114"/>
      <c r="F245" s="114"/>
      <c r="G245" s="114"/>
      <c r="H245" s="114"/>
      <c r="I245" s="201">
        <f>SUM(I246)</f>
        <v>0</v>
      </c>
    </row>
    <row r="246" spans="1:9" ht="15.75" hidden="1">
      <c r="A246" s="18" t="s">
        <v>193</v>
      </c>
      <c r="B246" s="127" t="s">
        <v>10</v>
      </c>
      <c r="C246" s="85" t="s">
        <v>63</v>
      </c>
      <c r="D246" s="20" t="s">
        <v>13</v>
      </c>
      <c r="E246" s="20" t="s">
        <v>194</v>
      </c>
      <c r="F246" s="20" t="s">
        <v>16</v>
      </c>
      <c r="G246" s="20" t="s">
        <v>16</v>
      </c>
      <c r="H246" s="20"/>
      <c r="I246" s="198">
        <f>SUM(I247)</f>
        <v>0</v>
      </c>
    </row>
    <row r="247" spans="1:9" s="55" customFormat="1" ht="15.75" hidden="1">
      <c r="A247" s="22" t="s">
        <v>188</v>
      </c>
      <c r="B247" s="127" t="s">
        <v>10</v>
      </c>
      <c r="C247" s="86" t="s">
        <v>63</v>
      </c>
      <c r="D247" s="24" t="s">
        <v>13</v>
      </c>
      <c r="E247" s="24" t="s">
        <v>194</v>
      </c>
      <c r="F247" s="24" t="s">
        <v>16</v>
      </c>
      <c r="G247" s="24" t="s">
        <v>16</v>
      </c>
      <c r="H247" s="24" t="s">
        <v>189</v>
      </c>
      <c r="I247" s="200"/>
    </row>
    <row r="248" spans="1:9" s="37" customFormat="1" ht="15.75" hidden="1">
      <c r="A248" s="33" t="s">
        <v>195</v>
      </c>
      <c r="B248" s="127" t="s">
        <v>10</v>
      </c>
      <c r="C248" s="34" t="s">
        <v>63</v>
      </c>
      <c r="D248" s="35" t="s">
        <v>22</v>
      </c>
      <c r="E248" s="35"/>
      <c r="F248" s="35"/>
      <c r="G248" s="35"/>
      <c r="H248" s="35"/>
      <c r="I248" s="201">
        <f>SUM(I249+I251)</f>
        <v>0</v>
      </c>
    </row>
    <row r="249" spans="1:9" ht="15.75" hidden="1">
      <c r="A249" s="18" t="s">
        <v>99</v>
      </c>
      <c r="B249" s="127" t="s">
        <v>10</v>
      </c>
      <c r="C249" s="19" t="s">
        <v>63</v>
      </c>
      <c r="D249" s="20" t="s">
        <v>22</v>
      </c>
      <c r="E249" s="20" t="s">
        <v>100</v>
      </c>
      <c r="F249" s="20" t="s">
        <v>16</v>
      </c>
      <c r="G249" s="20" t="s">
        <v>16</v>
      </c>
      <c r="H249" s="20"/>
      <c r="I249" s="198">
        <f>SUM(I250)</f>
        <v>0</v>
      </c>
    </row>
    <row r="250" spans="1:9" s="17" customFormat="1" ht="15.75" hidden="1">
      <c r="A250" s="22" t="s">
        <v>111</v>
      </c>
      <c r="B250" s="127" t="s">
        <v>10</v>
      </c>
      <c r="C250" s="23" t="s">
        <v>63</v>
      </c>
      <c r="D250" s="24" t="s">
        <v>22</v>
      </c>
      <c r="E250" s="24" t="s">
        <v>100</v>
      </c>
      <c r="F250" s="24" t="s">
        <v>16</v>
      </c>
      <c r="G250" s="24" t="s">
        <v>16</v>
      </c>
      <c r="H250" s="24" t="s">
        <v>112</v>
      </c>
      <c r="I250" s="200"/>
    </row>
    <row r="251" spans="1:9" ht="25.5" hidden="1">
      <c r="A251" s="18" t="s">
        <v>156</v>
      </c>
      <c r="B251" s="127" t="s">
        <v>10</v>
      </c>
      <c r="C251" s="19" t="s">
        <v>63</v>
      </c>
      <c r="D251" s="20" t="s">
        <v>22</v>
      </c>
      <c r="E251" s="20" t="s">
        <v>151</v>
      </c>
      <c r="F251" s="20" t="s">
        <v>16</v>
      </c>
      <c r="G251" s="20" t="s">
        <v>16</v>
      </c>
      <c r="H251" s="20"/>
      <c r="I251" s="198">
        <f>SUM(I252)</f>
        <v>0</v>
      </c>
    </row>
    <row r="252" spans="1:9" s="17" customFormat="1" ht="15.75" hidden="1">
      <c r="A252" s="22" t="s">
        <v>125</v>
      </c>
      <c r="B252" s="127" t="s">
        <v>10</v>
      </c>
      <c r="C252" s="23" t="s">
        <v>63</v>
      </c>
      <c r="D252" s="24" t="s">
        <v>22</v>
      </c>
      <c r="E252" s="24" t="s">
        <v>151</v>
      </c>
      <c r="F252" s="24" t="s">
        <v>16</v>
      </c>
      <c r="G252" s="24" t="s">
        <v>16</v>
      </c>
      <c r="H252" s="24" t="s">
        <v>126</v>
      </c>
      <c r="I252" s="200"/>
    </row>
    <row r="253" spans="1:9" ht="15.75" hidden="1">
      <c r="A253" s="122"/>
      <c r="B253" s="128" t="s">
        <v>10</v>
      </c>
      <c r="C253" s="124"/>
      <c r="D253" s="125"/>
      <c r="E253" s="125"/>
      <c r="F253" s="125"/>
      <c r="G253" s="125"/>
      <c r="H253" s="125"/>
      <c r="I253" s="204"/>
    </row>
    <row r="254" spans="1:9" ht="1.5" customHeight="1" hidden="1">
      <c r="A254" s="18" t="s">
        <v>171</v>
      </c>
      <c r="B254" s="180" t="s">
        <v>10</v>
      </c>
      <c r="C254" s="85" t="s">
        <v>72</v>
      </c>
      <c r="D254" s="20" t="s">
        <v>11</v>
      </c>
      <c r="E254" s="20" t="s">
        <v>138</v>
      </c>
      <c r="F254" s="20" t="s">
        <v>16</v>
      </c>
      <c r="G254" s="20" t="s">
        <v>16</v>
      </c>
      <c r="H254" s="20"/>
      <c r="I254" s="208">
        <f>I255</f>
        <v>0</v>
      </c>
    </row>
    <row r="255" spans="1:9" ht="16.5" hidden="1" thickBot="1">
      <c r="A255" s="22" t="s">
        <v>196</v>
      </c>
      <c r="B255" s="123" t="s">
        <v>10</v>
      </c>
      <c r="C255" s="86" t="s">
        <v>72</v>
      </c>
      <c r="D255" s="24" t="s">
        <v>11</v>
      </c>
      <c r="E255" s="24" t="s">
        <v>138</v>
      </c>
      <c r="F255" s="24" t="s">
        <v>35</v>
      </c>
      <c r="G255" s="24" t="s">
        <v>16</v>
      </c>
      <c r="H255" s="28"/>
      <c r="I255" s="209">
        <f>I256</f>
        <v>0</v>
      </c>
    </row>
    <row r="256" spans="1:9" ht="16.5" hidden="1" thickBot="1">
      <c r="A256" s="25" t="s">
        <v>158</v>
      </c>
      <c r="B256" s="123" t="s">
        <v>10</v>
      </c>
      <c r="C256" s="111" t="s">
        <v>72</v>
      </c>
      <c r="D256" s="45" t="s">
        <v>11</v>
      </c>
      <c r="E256" s="45" t="s">
        <v>138</v>
      </c>
      <c r="F256" s="45" t="s">
        <v>35</v>
      </c>
      <c r="G256" s="45" t="s">
        <v>16</v>
      </c>
      <c r="H256" s="45" t="s">
        <v>25</v>
      </c>
      <c r="I256" s="209"/>
    </row>
    <row r="257" spans="1:9" s="48" customFormat="1" ht="20.25" customHeight="1" hidden="1" thickBot="1">
      <c r="A257" s="281" t="s">
        <v>197</v>
      </c>
      <c r="B257" s="261" t="s">
        <v>10</v>
      </c>
      <c r="C257" s="276" t="s">
        <v>198</v>
      </c>
      <c r="D257" s="91"/>
      <c r="E257" s="91"/>
      <c r="F257" s="91"/>
      <c r="G257" s="91"/>
      <c r="H257" s="91"/>
      <c r="I257" s="239">
        <f>I258+I273</f>
        <v>0</v>
      </c>
    </row>
    <row r="258" spans="1:9" s="107" customFormat="1" ht="21.75" customHeight="1" hidden="1">
      <c r="A258" s="13" t="s">
        <v>199</v>
      </c>
      <c r="B258" s="167" t="s">
        <v>10</v>
      </c>
      <c r="C258" s="237" t="s">
        <v>198</v>
      </c>
      <c r="D258" s="238" t="s">
        <v>11</v>
      </c>
      <c r="E258" s="278"/>
      <c r="F258" s="278"/>
      <c r="G258" s="278"/>
      <c r="H258" s="278"/>
      <c r="I258" s="249">
        <f>SUM(I259)</f>
        <v>0</v>
      </c>
    </row>
    <row r="259" spans="1:9" ht="23.25" customHeight="1" hidden="1">
      <c r="A259" s="18" t="s">
        <v>200</v>
      </c>
      <c r="B259" s="126" t="s">
        <v>10</v>
      </c>
      <c r="C259" s="273" t="s">
        <v>198</v>
      </c>
      <c r="D259" s="222" t="s">
        <v>11</v>
      </c>
      <c r="E259" s="222" t="s">
        <v>201</v>
      </c>
      <c r="F259" s="222" t="s">
        <v>16</v>
      </c>
      <c r="G259" s="222" t="s">
        <v>16</v>
      </c>
      <c r="H259" s="222"/>
      <c r="I259" s="242">
        <f>SUM(I262)</f>
        <v>0</v>
      </c>
    </row>
    <row r="260" spans="1:9" ht="24.75" customHeight="1" hidden="1">
      <c r="A260" s="25" t="s">
        <v>202</v>
      </c>
      <c r="B260" s="127" t="s">
        <v>10</v>
      </c>
      <c r="C260" s="274" t="s">
        <v>198</v>
      </c>
      <c r="D260" s="224" t="s">
        <v>11</v>
      </c>
      <c r="E260" s="224" t="s">
        <v>203</v>
      </c>
      <c r="F260" s="224" t="s">
        <v>16</v>
      </c>
      <c r="G260" s="224" t="s">
        <v>16</v>
      </c>
      <c r="H260" s="228"/>
      <c r="I260" s="243">
        <f>I261</f>
        <v>0</v>
      </c>
    </row>
    <row r="261" spans="1:9" ht="26.25" customHeight="1" hidden="1">
      <c r="A261" s="22" t="s">
        <v>204</v>
      </c>
      <c r="B261" s="127" t="s">
        <v>10</v>
      </c>
      <c r="C261" s="274" t="s">
        <v>198</v>
      </c>
      <c r="D261" s="224" t="s">
        <v>11</v>
      </c>
      <c r="E261" s="224" t="s">
        <v>203</v>
      </c>
      <c r="F261" s="224" t="s">
        <v>11</v>
      </c>
      <c r="G261" s="224" t="s">
        <v>16</v>
      </c>
      <c r="H261" s="228"/>
      <c r="I261" s="243">
        <f>I262</f>
        <v>0</v>
      </c>
    </row>
    <row r="262" spans="1:9" s="55" customFormat="1" ht="24" customHeight="1" hidden="1">
      <c r="A262" s="25" t="s">
        <v>205</v>
      </c>
      <c r="B262" s="127" t="s">
        <v>10</v>
      </c>
      <c r="C262" s="277" t="s">
        <v>198</v>
      </c>
      <c r="D262" s="260" t="s">
        <v>11</v>
      </c>
      <c r="E262" s="260" t="s">
        <v>203</v>
      </c>
      <c r="F262" s="260" t="s">
        <v>11</v>
      </c>
      <c r="G262" s="260" t="s">
        <v>16</v>
      </c>
      <c r="H262" s="260" t="s">
        <v>37</v>
      </c>
      <c r="I262" s="244">
        <v>0</v>
      </c>
    </row>
    <row r="263" spans="1:9" s="107" customFormat="1" ht="23.25" customHeight="1" hidden="1">
      <c r="A263" s="33" t="s">
        <v>206</v>
      </c>
      <c r="B263" s="132"/>
      <c r="C263" s="34" t="s">
        <v>198</v>
      </c>
      <c r="D263" s="35" t="s">
        <v>13</v>
      </c>
      <c r="E263" s="114"/>
      <c r="F263" s="114"/>
      <c r="G263" s="114"/>
      <c r="H263" s="114"/>
      <c r="I263" s="201">
        <f>SUM(I264)</f>
        <v>0</v>
      </c>
    </row>
    <row r="264" spans="1:9" ht="24" customHeight="1" hidden="1">
      <c r="A264" s="18" t="s">
        <v>207</v>
      </c>
      <c r="B264" s="130"/>
      <c r="C264" s="85" t="s">
        <v>198</v>
      </c>
      <c r="D264" s="20" t="s">
        <v>13</v>
      </c>
      <c r="E264" s="20" t="s">
        <v>208</v>
      </c>
      <c r="F264" s="20" t="s">
        <v>16</v>
      </c>
      <c r="G264" s="20" t="s">
        <v>16</v>
      </c>
      <c r="H264" s="20"/>
      <c r="I264" s="198">
        <f>SUM(I265)</f>
        <v>0</v>
      </c>
    </row>
    <row r="265" spans="1:9" s="55" customFormat="1" ht="20.25" customHeight="1" hidden="1">
      <c r="A265" s="22" t="s">
        <v>125</v>
      </c>
      <c r="B265" s="131"/>
      <c r="C265" s="86" t="s">
        <v>198</v>
      </c>
      <c r="D265" s="24" t="s">
        <v>13</v>
      </c>
      <c r="E265" s="24" t="s">
        <v>208</v>
      </c>
      <c r="F265" s="24" t="s">
        <v>16</v>
      </c>
      <c r="G265" s="24" t="s">
        <v>16</v>
      </c>
      <c r="H265" s="24" t="s">
        <v>126</v>
      </c>
      <c r="I265" s="200"/>
    </row>
    <row r="266" spans="1:9" s="107" customFormat="1" ht="21" customHeight="1" hidden="1">
      <c r="A266" s="33" t="s">
        <v>209</v>
      </c>
      <c r="B266" s="132"/>
      <c r="C266" s="34" t="s">
        <v>198</v>
      </c>
      <c r="D266" s="35" t="s">
        <v>18</v>
      </c>
      <c r="E266" s="114"/>
      <c r="F266" s="114"/>
      <c r="G266" s="114"/>
      <c r="H266" s="114"/>
      <c r="I266" s="201">
        <f>SUM(I267+I271+I273)+I283+I285</f>
        <v>0</v>
      </c>
    </row>
    <row r="267" spans="1:9" ht="23.25" customHeight="1" hidden="1">
      <c r="A267" s="18" t="s">
        <v>113</v>
      </c>
      <c r="B267" s="130"/>
      <c r="C267" s="85" t="s">
        <v>198</v>
      </c>
      <c r="D267" s="20" t="s">
        <v>18</v>
      </c>
      <c r="E267" s="20" t="s">
        <v>114</v>
      </c>
      <c r="F267" s="20" t="s">
        <v>16</v>
      </c>
      <c r="G267" s="20" t="s">
        <v>16</v>
      </c>
      <c r="H267" s="20"/>
      <c r="I267" s="198">
        <f>SUM(I268+I270+I269)</f>
        <v>0</v>
      </c>
    </row>
    <row r="268" spans="1:9" s="55" customFormat="1" ht="15.75" customHeight="1" hidden="1">
      <c r="A268" s="22" t="s">
        <v>210</v>
      </c>
      <c r="B268" s="131"/>
      <c r="C268" s="86" t="s">
        <v>198</v>
      </c>
      <c r="D268" s="24" t="s">
        <v>18</v>
      </c>
      <c r="E268" s="24" t="s">
        <v>114</v>
      </c>
      <c r="F268" s="24" t="s">
        <v>16</v>
      </c>
      <c r="G268" s="24" t="s">
        <v>16</v>
      </c>
      <c r="H268" s="24" t="s">
        <v>211</v>
      </c>
      <c r="I268" s="200"/>
    </row>
    <row r="269" spans="1:9" s="55" customFormat="1" ht="21.75" customHeight="1" hidden="1">
      <c r="A269" s="22" t="s">
        <v>212</v>
      </c>
      <c r="B269" s="131"/>
      <c r="C269" s="86" t="s">
        <v>198</v>
      </c>
      <c r="D269" s="24" t="s">
        <v>18</v>
      </c>
      <c r="E269" s="24" t="s">
        <v>114</v>
      </c>
      <c r="F269" s="24" t="s">
        <v>16</v>
      </c>
      <c r="G269" s="24" t="s">
        <v>16</v>
      </c>
      <c r="H269" s="24" t="s">
        <v>213</v>
      </c>
      <c r="I269" s="200"/>
    </row>
    <row r="270" spans="1:9" s="55" customFormat="1" ht="15.75" customHeight="1" hidden="1">
      <c r="A270" s="22" t="s">
        <v>214</v>
      </c>
      <c r="B270" s="131"/>
      <c r="C270" s="86" t="s">
        <v>198</v>
      </c>
      <c r="D270" s="24" t="s">
        <v>18</v>
      </c>
      <c r="E270" s="24" t="s">
        <v>114</v>
      </c>
      <c r="F270" s="24" t="s">
        <v>16</v>
      </c>
      <c r="G270" s="24" t="s">
        <v>16</v>
      </c>
      <c r="H270" s="24" t="s">
        <v>215</v>
      </c>
      <c r="I270" s="200"/>
    </row>
    <row r="271" spans="1:9" ht="21.75" customHeight="1" hidden="1">
      <c r="A271" s="18" t="s">
        <v>73</v>
      </c>
      <c r="B271" s="130"/>
      <c r="C271" s="85" t="s">
        <v>198</v>
      </c>
      <c r="D271" s="20" t="s">
        <v>18</v>
      </c>
      <c r="E271" s="20" t="s">
        <v>74</v>
      </c>
      <c r="F271" s="20" t="s">
        <v>16</v>
      </c>
      <c r="G271" s="20" t="s">
        <v>16</v>
      </c>
      <c r="H271" s="20"/>
      <c r="I271" s="198">
        <f>SUM(I272)</f>
        <v>0</v>
      </c>
    </row>
    <row r="272" spans="1:9" s="55" customFormat="1" ht="15.75" customHeight="1" hidden="1">
      <c r="A272" s="22" t="s">
        <v>216</v>
      </c>
      <c r="B272" s="131"/>
      <c r="C272" s="86" t="s">
        <v>198</v>
      </c>
      <c r="D272" s="24" t="s">
        <v>18</v>
      </c>
      <c r="E272" s="24" t="s">
        <v>74</v>
      </c>
      <c r="F272" s="24" t="s">
        <v>16</v>
      </c>
      <c r="G272" s="24" t="s">
        <v>16</v>
      </c>
      <c r="H272" s="24" t="s">
        <v>217</v>
      </c>
      <c r="I272" s="200"/>
    </row>
    <row r="273" spans="1:9" ht="18.75" customHeight="1" hidden="1">
      <c r="A273" s="13" t="s">
        <v>209</v>
      </c>
      <c r="B273" s="167" t="s">
        <v>10</v>
      </c>
      <c r="C273" s="238" t="s">
        <v>198</v>
      </c>
      <c r="D273" s="238" t="s">
        <v>18</v>
      </c>
      <c r="E273" s="238"/>
      <c r="F273" s="238"/>
      <c r="G273" s="238"/>
      <c r="H273" s="238"/>
      <c r="I273" s="249">
        <f>I274</f>
        <v>0</v>
      </c>
    </row>
    <row r="274" spans="1:9" s="55" customFormat="1" ht="17.25" customHeight="1" hidden="1">
      <c r="A274" s="18" t="s">
        <v>218</v>
      </c>
      <c r="B274" s="126" t="s">
        <v>10</v>
      </c>
      <c r="C274" s="273" t="s">
        <v>198</v>
      </c>
      <c r="D274" s="222" t="s">
        <v>18</v>
      </c>
      <c r="E274" s="222" t="s">
        <v>219</v>
      </c>
      <c r="F274" s="222" t="s">
        <v>16</v>
      </c>
      <c r="G274" s="222" t="s">
        <v>16</v>
      </c>
      <c r="H274" s="222"/>
      <c r="I274" s="242">
        <f>I275</f>
        <v>0</v>
      </c>
    </row>
    <row r="275" spans="1:9" s="55" customFormat="1" ht="18" customHeight="1" hidden="1">
      <c r="A275" s="22" t="s">
        <v>220</v>
      </c>
      <c r="B275" s="127" t="s">
        <v>10</v>
      </c>
      <c r="C275" s="274" t="s">
        <v>198</v>
      </c>
      <c r="D275" s="224" t="s">
        <v>18</v>
      </c>
      <c r="E275" s="224" t="s">
        <v>219</v>
      </c>
      <c r="F275" s="224" t="s">
        <v>11</v>
      </c>
      <c r="G275" s="224" t="s">
        <v>16</v>
      </c>
      <c r="H275" s="228"/>
      <c r="I275" s="243">
        <f>I276</f>
        <v>0</v>
      </c>
    </row>
    <row r="276" spans="1:9" s="55" customFormat="1" ht="15.75" customHeight="1" hidden="1">
      <c r="A276" s="25" t="s">
        <v>205</v>
      </c>
      <c r="B276" s="127" t="s">
        <v>10</v>
      </c>
      <c r="C276" s="277" t="s">
        <v>198</v>
      </c>
      <c r="D276" s="260" t="s">
        <v>18</v>
      </c>
      <c r="E276" s="260" t="s">
        <v>219</v>
      </c>
      <c r="F276" s="260" t="s">
        <v>11</v>
      </c>
      <c r="G276" s="260" t="s">
        <v>16</v>
      </c>
      <c r="H276" s="260" t="s">
        <v>37</v>
      </c>
      <c r="I276" s="244">
        <v>0</v>
      </c>
    </row>
    <row r="277" spans="1:9" s="48" customFormat="1" ht="17.25" customHeight="1" hidden="1" thickBot="1">
      <c r="A277" s="46" t="s">
        <v>221</v>
      </c>
      <c r="B277" s="42" t="s">
        <v>10</v>
      </c>
      <c r="C277" s="90" t="s">
        <v>263</v>
      </c>
      <c r="D277" s="91"/>
      <c r="E277" s="91"/>
      <c r="F277" s="91"/>
      <c r="G277" s="91"/>
      <c r="H277" s="91"/>
      <c r="I277" s="206">
        <f>I278</f>
        <v>0</v>
      </c>
    </row>
    <row r="278" spans="1:9" s="107" customFormat="1" ht="18.75" customHeight="1" hidden="1">
      <c r="A278" s="13" t="s">
        <v>222</v>
      </c>
      <c r="B278" s="167" t="s">
        <v>10</v>
      </c>
      <c r="C278" s="238" t="s">
        <v>263</v>
      </c>
      <c r="D278" s="238" t="s">
        <v>18</v>
      </c>
      <c r="E278" s="238"/>
      <c r="F278" s="238"/>
      <c r="G278" s="238"/>
      <c r="H278" s="238"/>
      <c r="I278" s="249">
        <f>I279</f>
        <v>0</v>
      </c>
    </row>
    <row r="279" spans="1:9" ht="16.5" customHeight="1" hidden="1">
      <c r="A279" s="18" t="s">
        <v>221</v>
      </c>
      <c r="B279" s="126" t="s">
        <v>10</v>
      </c>
      <c r="C279" s="273" t="s">
        <v>263</v>
      </c>
      <c r="D279" s="222" t="s">
        <v>18</v>
      </c>
      <c r="E279" s="222" t="s">
        <v>223</v>
      </c>
      <c r="F279" s="222" t="s">
        <v>16</v>
      </c>
      <c r="G279" s="222" t="s">
        <v>16</v>
      </c>
      <c r="H279" s="222"/>
      <c r="I279" s="242">
        <f>I280</f>
        <v>0</v>
      </c>
    </row>
    <row r="280" spans="1:9" s="55" customFormat="1" ht="51" customHeight="1" hidden="1">
      <c r="A280" s="22" t="s">
        <v>241</v>
      </c>
      <c r="B280" s="127" t="s">
        <v>10</v>
      </c>
      <c r="C280" s="274" t="s">
        <v>263</v>
      </c>
      <c r="D280" s="224" t="s">
        <v>18</v>
      </c>
      <c r="E280" s="224" t="s">
        <v>223</v>
      </c>
      <c r="F280" s="224" t="s">
        <v>35</v>
      </c>
      <c r="G280" s="224" t="s">
        <v>16</v>
      </c>
      <c r="H280" s="228"/>
      <c r="I280" s="243">
        <f>I281</f>
        <v>0</v>
      </c>
    </row>
    <row r="281" spans="1:9" s="55" customFormat="1" ht="16.5" customHeight="1" hidden="1">
      <c r="A281" s="25" t="s">
        <v>222</v>
      </c>
      <c r="B281" s="127" t="s">
        <v>10</v>
      </c>
      <c r="C281" s="277" t="s">
        <v>263</v>
      </c>
      <c r="D281" s="260" t="s">
        <v>18</v>
      </c>
      <c r="E281" s="260" t="s">
        <v>223</v>
      </c>
      <c r="F281" s="260" t="s">
        <v>35</v>
      </c>
      <c r="G281" s="260" t="s">
        <v>16</v>
      </c>
      <c r="H281" s="260" t="s">
        <v>224</v>
      </c>
      <c r="I281" s="244"/>
    </row>
    <row r="282" spans="1:9" s="55" customFormat="1" ht="6" customHeight="1">
      <c r="A282" s="25"/>
      <c r="B282" s="127"/>
      <c r="C282" s="111"/>
      <c r="D282" s="45"/>
      <c r="E282" s="45"/>
      <c r="F282" s="45"/>
      <c r="G282" s="45"/>
      <c r="H282" s="45"/>
      <c r="I282" s="26"/>
    </row>
    <row r="283" spans="1:9" s="106" customFormat="1" ht="22.5" customHeight="1" hidden="1">
      <c r="A283" s="56" t="s">
        <v>225</v>
      </c>
      <c r="B283" s="137"/>
      <c r="C283" s="181" t="s">
        <v>198</v>
      </c>
      <c r="D283" s="105" t="s">
        <v>18</v>
      </c>
      <c r="E283" s="105" t="s">
        <v>226</v>
      </c>
      <c r="F283" s="105" t="s">
        <v>16</v>
      </c>
      <c r="G283" s="105" t="s">
        <v>16</v>
      </c>
      <c r="H283" s="105"/>
      <c r="I283" s="31">
        <f>SUM(I284)</f>
        <v>0</v>
      </c>
    </row>
    <row r="284" spans="1:9" s="55" customFormat="1" ht="22.5" customHeight="1" hidden="1">
      <c r="A284" s="22" t="s">
        <v>227</v>
      </c>
      <c r="B284" s="131"/>
      <c r="C284" s="86" t="s">
        <v>198</v>
      </c>
      <c r="D284" s="24" t="s">
        <v>18</v>
      </c>
      <c r="E284" s="24" t="s">
        <v>226</v>
      </c>
      <c r="F284" s="24" t="s">
        <v>16</v>
      </c>
      <c r="G284" s="24" t="s">
        <v>16</v>
      </c>
      <c r="H284" s="24" t="s">
        <v>228</v>
      </c>
      <c r="I284" s="26"/>
    </row>
    <row r="285" spans="1:9" s="106" customFormat="1" ht="22.5" customHeight="1" hidden="1">
      <c r="A285" s="138" t="s">
        <v>62</v>
      </c>
      <c r="B285" s="139"/>
      <c r="C285" s="135" t="s">
        <v>198</v>
      </c>
      <c r="D285" s="30" t="s">
        <v>18</v>
      </c>
      <c r="E285" s="30" t="s">
        <v>97</v>
      </c>
      <c r="F285" s="30" t="s">
        <v>16</v>
      </c>
      <c r="G285" s="30" t="s">
        <v>16</v>
      </c>
      <c r="H285" s="30"/>
      <c r="I285" s="136">
        <f>SUM(I286:I288)</f>
        <v>0</v>
      </c>
    </row>
    <row r="286" spans="1:9" s="55" customFormat="1" ht="22.5" customHeight="1" hidden="1">
      <c r="A286" s="22" t="s">
        <v>229</v>
      </c>
      <c r="B286" s="131"/>
      <c r="C286" s="86" t="s">
        <v>198</v>
      </c>
      <c r="D286" s="24" t="s">
        <v>18</v>
      </c>
      <c r="E286" s="24" t="s">
        <v>97</v>
      </c>
      <c r="F286" s="24" t="s">
        <v>16</v>
      </c>
      <c r="G286" s="24" t="s">
        <v>16</v>
      </c>
      <c r="H286" s="24" t="s">
        <v>116</v>
      </c>
      <c r="I286" s="26"/>
    </row>
    <row r="287" spans="1:9" s="55" customFormat="1" ht="22.5" customHeight="1" hidden="1">
      <c r="A287" s="22" t="s">
        <v>220</v>
      </c>
      <c r="B287" s="131"/>
      <c r="C287" s="86" t="s">
        <v>198</v>
      </c>
      <c r="D287" s="24" t="s">
        <v>18</v>
      </c>
      <c r="E287" s="24" t="s">
        <v>97</v>
      </c>
      <c r="F287" s="24" t="s">
        <v>16</v>
      </c>
      <c r="G287" s="24" t="s">
        <v>16</v>
      </c>
      <c r="H287" s="24" t="s">
        <v>230</v>
      </c>
      <c r="I287" s="26"/>
    </row>
    <row r="288" spans="1:9" s="55" customFormat="1" ht="22.5" customHeight="1" hidden="1">
      <c r="A288" s="22" t="s">
        <v>231</v>
      </c>
      <c r="B288" s="131"/>
      <c r="C288" s="86" t="s">
        <v>198</v>
      </c>
      <c r="D288" s="24" t="s">
        <v>18</v>
      </c>
      <c r="E288" s="24" t="s">
        <v>97</v>
      </c>
      <c r="F288" s="24" t="s">
        <v>16</v>
      </c>
      <c r="G288" s="24" t="s">
        <v>16</v>
      </c>
      <c r="H288" s="24" t="s">
        <v>189</v>
      </c>
      <c r="I288" s="26"/>
    </row>
    <row r="289" spans="1:9" s="141" customFormat="1" ht="22.5" customHeight="1" hidden="1">
      <c r="A289" s="33" t="s">
        <v>232</v>
      </c>
      <c r="B289" s="132"/>
      <c r="C289" s="34" t="s">
        <v>198</v>
      </c>
      <c r="D289" s="35" t="s">
        <v>22</v>
      </c>
      <c r="E289" s="35"/>
      <c r="F289" s="140"/>
      <c r="G289" s="35"/>
      <c r="H289" s="35"/>
      <c r="I289" s="36">
        <f>SUM(I290)</f>
        <v>0</v>
      </c>
    </row>
    <row r="290" spans="1:9" s="55" customFormat="1" ht="22.5" customHeight="1" hidden="1">
      <c r="A290" s="18" t="s">
        <v>233</v>
      </c>
      <c r="B290" s="130"/>
      <c r="C290" s="85" t="s">
        <v>198</v>
      </c>
      <c r="D290" s="20" t="s">
        <v>22</v>
      </c>
      <c r="E290" s="20" t="s">
        <v>234</v>
      </c>
      <c r="F290" s="83" t="s">
        <v>16</v>
      </c>
      <c r="G290" s="20" t="s">
        <v>16</v>
      </c>
      <c r="H290" s="20"/>
      <c r="I290" s="21">
        <f>SUM(I291)</f>
        <v>0</v>
      </c>
    </row>
    <row r="291" spans="1:9" s="55" customFormat="1" ht="22.5" customHeight="1" hidden="1">
      <c r="A291" s="51" t="s">
        <v>235</v>
      </c>
      <c r="B291" s="142"/>
      <c r="C291" s="118" t="s">
        <v>198</v>
      </c>
      <c r="D291" s="52" t="s">
        <v>22</v>
      </c>
      <c r="E291" s="52" t="s">
        <v>234</v>
      </c>
      <c r="F291" s="53" t="s">
        <v>16</v>
      </c>
      <c r="G291" s="52" t="s">
        <v>16</v>
      </c>
      <c r="H291" s="52" t="s">
        <v>236</v>
      </c>
      <c r="I291" s="54"/>
    </row>
    <row r="292" spans="1:9" s="141" customFormat="1" ht="22.5" customHeight="1" hidden="1">
      <c r="A292" s="33" t="s">
        <v>237</v>
      </c>
      <c r="B292" s="132"/>
      <c r="C292" s="34" t="s">
        <v>198</v>
      </c>
      <c r="D292" s="35" t="s">
        <v>35</v>
      </c>
      <c r="E292" s="35"/>
      <c r="F292" s="140"/>
      <c r="G292" s="35"/>
      <c r="H292" s="35"/>
      <c r="I292" s="36">
        <f>SUM(I293)</f>
        <v>0</v>
      </c>
    </row>
    <row r="293" spans="1:9" s="55" customFormat="1" ht="22.5" customHeight="1" hidden="1">
      <c r="A293" s="18" t="s">
        <v>225</v>
      </c>
      <c r="B293" s="130"/>
      <c r="C293" s="85" t="s">
        <v>198</v>
      </c>
      <c r="D293" s="20" t="s">
        <v>35</v>
      </c>
      <c r="E293" s="20" t="s">
        <v>226</v>
      </c>
      <c r="F293" s="83" t="s">
        <v>16</v>
      </c>
      <c r="G293" s="20" t="s">
        <v>16</v>
      </c>
      <c r="H293" s="20"/>
      <c r="I293" s="21">
        <f>SUM(I294)</f>
        <v>0</v>
      </c>
    </row>
    <row r="294" spans="1:9" s="55" customFormat="1" ht="22.5" customHeight="1" hidden="1">
      <c r="A294" s="22" t="s">
        <v>238</v>
      </c>
      <c r="B294" s="131"/>
      <c r="C294" s="86" t="s">
        <v>198</v>
      </c>
      <c r="D294" s="24" t="s">
        <v>35</v>
      </c>
      <c r="E294" s="24" t="s">
        <v>226</v>
      </c>
      <c r="F294" s="79" t="s">
        <v>16</v>
      </c>
      <c r="G294" s="24" t="s">
        <v>16</v>
      </c>
      <c r="H294" s="24" t="s">
        <v>239</v>
      </c>
      <c r="I294" s="26"/>
    </row>
    <row r="295" spans="1:9" s="55" customFormat="1" ht="22.5" customHeight="1" hidden="1">
      <c r="A295" s="22"/>
      <c r="B295" s="131"/>
      <c r="C295" s="86"/>
      <c r="D295" s="24"/>
      <c r="E295" s="24"/>
      <c r="F295" s="79"/>
      <c r="G295" s="24"/>
      <c r="H295" s="24"/>
      <c r="I295" s="26"/>
    </row>
    <row r="296" spans="1:9" s="55" customFormat="1" ht="22.5" customHeight="1" hidden="1">
      <c r="A296" s="182" t="s">
        <v>221</v>
      </c>
      <c r="B296" s="183"/>
      <c r="C296" s="184" t="s">
        <v>81</v>
      </c>
      <c r="D296" s="185"/>
      <c r="E296" s="185"/>
      <c r="F296" s="186"/>
      <c r="G296" s="185"/>
      <c r="H296" s="185"/>
      <c r="I296" s="163">
        <f>SUM(I298)</f>
        <v>0</v>
      </c>
    </row>
    <row r="297" spans="1:9" s="55" customFormat="1" ht="22.5" customHeight="1" hidden="1">
      <c r="A297" s="187" t="s">
        <v>248</v>
      </c>
      <c r="B297" s="188"/>
      <c r="C297" s="189" t="s">
        <v>81</v>
      </c>
      <c r="D297" s="190" t="s">
        <v>11</v>
      </c>
      <c r="E297" s="30"/>
      <c r="F297" s="191"/>
      <c r="G297" s="30"/>
      <c r="H297" s="30"/>
      <c r="I297" s="136">
        <f>SUM(I299)</f>
        <v>0</v>
      </c>
    </row>
    <row r="298" spans="1:9" ht="22.5" customHeight="1" hidden="1">
      <c r="A298" s="192" t="s">
        <v>249</v>
      </c>
      <c r="B298" s="193"/>
      <c r="C298" s="194" t="s">
        <v>81</v>
      </c>
      <c r="D298" s="194" t="s">
        <v>11</v>
      </c>
      <c r="E298" s="81" t="s">
        <v>250</v>
      </c>
      <c r="F298" s="81" t="s">
        <v>16</v>
      </c>
      <c r="G298" s="81" t="s">
        <v>16</v>
      </c>
      <c r="H298" s="81"/>
      <c r="I298" s="254"/>
    </row>
    <row r="299" spans="1:9" ht="18" customHeight="1" hidden="1">
      <c r="A299" s="71" t="s">
        <v>251</v>
      </c>
      <c r="B299" s="147"/>
      <c r="C299" s="194" t="s">
        <v>81</v>
      </c>
      <c r="D299" s="194" t="s">
        <v>11</v>
      </c>
      <c r="E299" s="81" t="s">
        <v>250</v>
      </c>
      <c r="F299" s="81" t="s">
        <v>16</v>
      </c>
      <c r="G299" s="81" t="s">
        <v>16</v>
      </c>
      <c r="H299" s="81" t="s">
        <v>252</v>
      </c>
      <c r="I299" s="44"/>
    </row>
    <row r="300" spans="1:9" s="152" customFormat="1" ht="21" thickBot="1">
      <c r="A300" s="148" t="s">
        <v>240</v>
      </c>
      <c r="B300" s="149"/>
      <c r="C300" s="150"/>
      <c r="D300" s="150"/>
      <c r="E300" s="151"/>
      <c r="F300" s="151"/>
      <c r="G300" s="151"/>
      <c r="H300" s="151"/>
      <c r="I300" s="282">
        <f>SUM(I20+I64+I81+I102+I146+I180+I226+I257+I277+I143+I58+I296)</f>
        <v>12466</v>
      </c>
    </row>
    <row r="301" spans="1:9" ht="12.75">
      <c r="A301" s="153"/>
      <c r="B301" s="153"/>
      <c r="C301" s="2"/>
      <c r="D301" s="2"/>
      <c r="E301" s="9"/>
      <c r="F301" s="9"/>
      <c r="G301" s="9"/>
      <c r="H301" s="9"/>
      <c r="I301" s="1"/>
    </row>
    <row r="302" spans="1:9" ht="12.75">
      <c r="A302" s="154"/>
      <c r="B302" s="154"/>
      <c r="C302" s="2"/>
      <c r="D302" s="2"/>
      <c r="E302" s="9"/>
      <c r="F302" s="9"/>
      <c r="G302" s="9"/>
      <c r="H302" s="9"/>
      <c r="I302" s="1"/>
    </row>
    <row r="303" spans="1:9" ht="12.75">
      <c r="A303" s="154"/>
      <c r="B303" s="154"/>
      <c r="C303" s="2"/>
      <c r="D303" s="2"/>
      <c r="E303" s="9"/>
      <c r="F303" s="9"/>
      <c r="G303" s="9"/>
      <c r="H303" s="9"/>
      <c r="I303" s="1"/>
    </row>
    <row r="304" spans="1:9" ht="12.75">
      <c r="A304" s="154"/>
      <c r="B304" s="154"/>
      <c r="C304" s="2"/>
      <c r="D304" s="2"/>
      <c r="E304" s="9"/>
      <c r="F304" s="9"/>
      <c r="G304" s="9"/>
      <c r="H304" s="9"/>
      <c r="I304" s="155"/>
    </row>
    <row r="305" spans="1:9" ht="12.75">
      <c r="A305" s="154"/>
      <c r="B305" s="154"/>
      <c r="C305" s="2"/>
      <c r="D305" s="2"/>
      <c r="E305" s="9"/>
      <c r="F305" s="9"/>
      <c r="G305" s="9"/>
      <c r="H305" s="9"/>
      <c r="I305" s="1"/>
    </row>
    <row r="306" spans="1:9" ht="12.75">
      <c r="A306" s="153"/>
      <c r="B306" s="153"/>
      <c r="C306" s="6"/>
      <c r="D306" s="6"/>
      <c r="E306" s="7"/>
      <c r="F306" s="7"/>
      <c r="G306" s="7"/>
      <c r="H306" s="7"/>
      <c r="I306" s="1"/>
    </row>
    <row r="307" spans="1:9" ht="12.75">
      <c r="A307" s="153"/>
      <c r="B307" s="153"/>
      <c r="C307" s="6"/>
      <c r="D307" s="6"/>
      <c r="E307" s="7"/>
      <c r="F307" s="7"/>
      <c r="G307" s="7"/>
      <c r="H307" s="7"/>
      <c r="I307" s="1"/>
    </row>
    <row r="308" spans="1:9" ht="12.75">
      <c r="A308" s="153"/>
      <c r="B308" s="153"/>
      <c r="C308" s="6"/>
      <c r="D308" s="6"/>
      <c r="E308" s="7"/>
      <c r="F308" s="7"/>
      <c r="G308" s="7"/>
      <c r="H308" s="7"/>
      <c r="I308" s="1"/>
    </row>
    <row r="309" spans="1:9" ht="12.75">
      <c r="A309" s="153"/>
      <c r="B309" s="153"/>
      <c r="C309" s="6"/>
      <c r="D309" s="6"/>
      <c r="E309" s="7"/>
      <c r="F309" s="7"/>
      <c r="G309" s="7"/>
      <c r="H309" s="7"/>
      <c r="I309" s="1"/>
    </row>
    <row r="310" spans="1:9" ht="12.75">
      <c r="A310" s="153"/>
      <c r="B310" s="153"/>
      <c r="C310" s="6"/>
      <c r="D310" s="6"/>
      <c r="E310" s="7"/>
      <c r="F310" s="7"/>
      <c r="G310" s="7"/>
      <c r="H310" s="7"/>
      <c r="I310" s="1"/>
    </row>
    <row r="311" spans="1:9" ht="12.75">
      <c r="A311" s="153"/>
      <c r="B311" s="153"/>
      <c r="C311" s="2"/>
      <c r="D311" s="2"/>
      <c r="E311" s="9"/>
      <c r="F311" s="9"/>
      <c r="G311" s="9"/>
      <c r="H311" s="9"/>
      <c r="I311" s="1"/>
    </row>
    <row r="312" spans="1:9" ht="12.75">
      <c r="A312" s="156"/>
      <c r="B312" s="156"/>
      <c r="C312" s="2"/>
      <c r="D312" s="2"/>
      <c r="E312" s="9"/>
      <c r="F312" s="9"/>
      <c r="G312" s="9"/>
      <c r="H312" s="9"/>
      <c r="I312" s="1"/>
    </row>
    <row r="313" spans="1:9" ht="12.75">
      <c r="A313" s="156"/>
      <c r="B313" s="156"/>
      <c r="C313" s="2"/>
      <c r="D313" s="2"/>
      <c r="E313" s="9"/>
      <c r="F313" s="9"/>
      <c r="G313" s="9"/>
      <c r="H313" s="9"/>
      <c r="I313" s="1"/>
    </row>
    <row r="314" spans="1:9" ht="12.75">
      <c r="A314" s="156"/>
      <c r="B314" s="156"/>
      <c r="C314" s="2"/>
      <c r="D314" s="2"/>
      <c r="E314" s="9"/>
      <c r="F314" s="9"/>
      <c r="G314" s="9"/>
      <c r="H314" s="9"/>
      <c r="I314" s="1"/>
    </row>
    <row r="315" spans="1:9" ht="12.75">
      <c r="A315" s="156"/>
      <c r="B315" s="156"/>
      <c r="C315" s="2"/>
      <c r="D315" s="2"/>
      <c r="E315" s="9"/>
      <c r="F315" s="9"/>
      <c r="G315" s="9"/>
      <c r="H315" s="9"/>
      <c r="I315" s="1"/>
    </row>
    <row r="316" spans="1:9" ht="12.75">
      <c r="A316" s="156"/>
      <c r="B316" s="156"/>
      <c r="C316" s="2"/>
      <c r="D316" s="2"/>
      <c r="E316" s="9"/>
      <c r="F316" s="9"/>
      <c r="G316" s="9"/>
      <c r="H316" s="9"/>
      <c r="I316" s="1"/>
    </row>
    <row r="317" spans="1:9" ht="12.75">
      <c r="A317" s="156"/>
      <c r="B317" s="156"/>
      <c r="C317" s="2"/>
      <c r="D317" s="2"/>
      <c r="E317" s="9"/>
      <c r="F317" s="9"/>
      <c r="G317" s="9"/>
      <c r="H317" s="9"/>
      <c r="I317" s="1"/>
    </row>
    <row r="318" spans="1:9" ht="12.75">
      <c r="A318" s="156"/>
      <c r="B318" s="156"/>
      <c r="C318" s="2"/>
      <c r="D318" s="2"/>
      <c r="E318" s="9"/>
      <c r="F318" s="9"/>
      <c r="G318" s="9"/>
      <c r="H318" s="9"/>
      <c r="I318" s="1"/>
    </row>
    <row r="319" spans="1:9" ht="12.75">
      <c r="A319" s="156"/>
      <c r="B319" s="156"/>
      <c r="C319" s="2"/>
      <c r="D319" s="2"/>
      <c r="E319" s="9"/>
      <c r="F319" s="9"/>
      <c r="G319" s="9"/>
      <c r="H319" s="9"/>
      <c r="I319" s="1"/>
    </row>
    <row r="320" spans="1:9" ht="12.75">
      <c r="A320" s="156"/>
      <c r="B320" s="156"/>
      <c r="C320" s="2"/>
      <c r="D320" s="2"/>
      <c r="E320" s="9"/>
      <c r="F320" s="9"/>
      <c r="G320" s="9"/>
      <c r="H320" s="9"/>
      <c r="I320" s="1"/>
    </row>
    <row r="321" spans="1:9" ht="12.75">
      <c r="A321" s="157"/>
      <c r="B321" s="157"/>
      <c r="I321" s="160"/>
    </row>
    <row r="322" spans="1:9" ht="12.75">
      <c r="A322" s="157"/>
      <c r="B322" s="157"/>
      <c r="I322" s="160"/>
    </row>
    <row r="323" spans="1:9" ht="12.75">
      <c r="A323" s="157"/>
      <c r="B323" s="157"/>
      <c r="I323" s="160"/>
    </row>
    <row r="324" spans="1:9" ht="12.75">
      <c r="A324" s="157"/>
      <c r="B324" s="157"/>
      <c r="I324" s="160"/>
    </row>
    <row r="325" spans="1:9" ht="12.75">
      <c r="A325" s="157"/>
      <c r="B325" s="157"/>
      <c r="I325" s="160"/>
    </row>
    <row r="326" spans="1:9" ht="12.75">
      <c r="A326" s="157"/>
      <c r="B326" s="157"/>
      <c r="I326" s="160"/>
    </row>
    <row r="327" spans="1:9" ht="12.75">
      <c r="A327" s="157"/>
      <c r="B327" s="157"/>
      <c r="I327" s="160"/>
    </row>
    <row r="328" spans="1:9" ht="12.75">
      <c r="A328" s="157"/>
      <c r="B328" s="157"/>
      <c r="I328" s="160"/>
    </row>
    <row r="329" spans="1:9" ht="12.75">
      <c r="A329" s="157"/>
      <c r="B329" s="157"/>
      <c r="I329" s="160"/>
    </row>
    <row r="330" spans="1:9" ht="12.75">
      <c r="A330" s="157"/>
      <c r="B330" s="157"/>
      <c r="I330" s="160"/>
    </row>
    <row r="331" spans="1:9" ht="12.75">
      <c r="A331" s="157"/>
      <c r="B331" s="157"/>
      <c r="I331" s="160"/>
    </row>
    <row r="332" spans="1:9" ht="12.75">
      <c r="A332" s="157"/>
      <c r="B332" s="157"/>
      <c r="I332" s="160"/>
    </row>
    <row r="333" spans="1:9" ht="12.75">
      <c r="A333" s="157"/>
      <c r="B333" s="157"/>
      <c r="I333" s="160"/>
    </row>
    <row r="334" spans="1:9" ht="12.75">
      <c r="A334" s="157"/>
      <c r="B334" s="157"/>
      <c r="I334" s="160"/>
    </row>
    <row r="335" spans="1:9" ht="12.75">
      <c r="A335" s="157"/>
      <c r="B335" s="157"/>
      <c r="I335" s="160"/>
    </row>
    <row r="336" spans="1:9" ht="12.75">
      <c r="A336" s="157"/>
      <c r="B336" s="157"/>
      <c r="I336" s="160"/>
    </row>
    <row r="337" spans="1:9" ht="12.75">
      <c r="A337" s="157"/>
      <c r="B337" s="157"/>
      <c r="I337" s="160"/>
    </row>
    <row r="338" spans="1:9" ht="12.75">
      <c r="A338" s="157"/>
      <c r="B338" s="157"/>
      <c r="I338" s="160"/>
    </row>
    <row r="339" spans="1:9" ht="12.75">
      <c r="A339" s="157"/>
      <c r="B339" s="157"/>
      <c r="I339" s="160"/>
    </row>
    <row r="340" spans="1:9" ht="12.75">
      <c r="A340" s="157"/>
      <c r="B340" s="157"/>
      <c r="I340" s="160"/>
    </row>
    <row r="341" spans="1:9" ht="12.75">
      <c r="A341" s="157"/>
      <c r="B341" s="157"/>
      <c r="I341" s="160"/>
    </row>
    <row r="342" spans="1:9" ht="12.75">
      <c r="A342" s="157"/>
      <c r="B342" s="157"/>
      <c r="I342" s="160"/>
    </row>
    <row r="343" spans="1:9" ht="12.75">
      <c r="A343" s="157"/>
      <c r="B343" s="157"/>
      <c r="I343" s="160"/>
    </row>
    <row r="344" spans="1:9" ht="12.75">
      <c r="A344" s="157"/>
      <c r="B344" s="157"/>
      <c r="I344" s="160"/>
    </row>
    <row r="345" spans="1:9" ht="12.75">
      <c r="A345" s="157"/>
      <c r="B345" s="157"/>
      <c r="I345" s="160"/>
    </row>
    <row r="346" spans="1:9" ht="12.75">
      <c r="A346" s="157"/>
      <c r="B346" s="157"/>
      <c r="I346" s="160"/>
    </row>
    <row r="347" spans="1:9" ht="12.75">
      <c r="A347" s="157"/>
      <c r="B347" s="157"/>
      <c r="I347" s="160"/>
    </row>
    <row r="348" spans="1:9" ht="12.75">
      <c r="A348" s="157"/>
      <c r="B348" s="157"/>
      <c r="I348" s="160"/>
    </row>
    <row r="349" spans="1:9" ht="12.75">
      <c r="A349" s="157"/>
      <c r="B349" s="157"/>
      <c r="I349" s="160"/>
    </row>
    <row r="350" spans="1:9" ht="12.75">
      <c r="A350" s="157"/>
      <c r="B350" s="157"/>
      <c r="I350" s="160"/>
    </row>
    <row r="351" spans="1:9" ht="12.75">
      <c r="A351" s="157"/>
      <c r="B351" s="157"/>
      <c r="I351" s="160"/>
    </row>
    <row r="352" spans="1:9" ht="12.75">
      <c r="A352" s="157"/>
      <c r="B352" s="157"/>
      <c r="I352" s="160"/>
    </row>
    <row r="353" spans="1:9" ht="12.75">
      <c r="A353" s="157"/>
      <c r="B353" s="157"/>
      <c r="I353" s="160"/>
    </row>
    <row r="354" spans="1:9" ht="12.75">
      <c r="A354" s="157"/>
      <c r="B354" s="157"/>
      <c r="I354" s="160"/>
    </row>
    <row r="355" spans="1:9" ht="12.75">
      <c r="A355" s="157"/>
      <c r="B355" s="157"/>
      <c r="I355" s="160"/>
    </row>
    <row r="356" spans="1:9" ht="12.75">
      <c r="A356" s="157"/>
      <c r="B356" s="157"/>
      <c r="I356" s="160"/>
    </row>
    <row r="357" spans="1:9" ht="12.75">
      <c r="A357" s="157"/>
      <c r="B357" s="157"/>
      <c r="I357" s="160"/>
    </row>
    <row r="358" spans="1:9" ht="12.75">
      <c r="A358" s="157"/>
      <c r="B358" s="157"/>
      <c r="I358" s="160"/>
    </row>
    <row r="359" spans="1:2" ht="12.75">
      <c r="A359" s="157"/>
      <c r="B359" s="157"/>
    </row>
    <row r="360" spans="1:2" ht="12.75">
      <c r="A360" s="157"/>
      <c r="B360" s="157"/>
    </row>
    <row r="361" spans="1:2" ht="12.75">
      <c r="A361" s="157"/>
      <c r="B361" s="157"/>
    </row>
    <row r="362" spans="1:2" ht="12.75">
      <c r="A362" s="157"/>
      <c r="B362" s="157"/>
    </row>
    <row r="363" spans="1:2" ht="12.75">
      <c r="A363" s="157"/>
      <c r="B363" s="157"/>
    </row>
    <row r="364" spans="1:2" ht="12.75">
      <c r="A364" s="157"/>
      <c r="B364" s="157"/>
    </row>
    <row r="365" spans="1:2" ht="12.75">
      <c r="A365" s="157"/>
      <c r="B365" s="157"/>
    </row>
    <row r="366" spans="1:2" ht="12.75">
      <c r="A366" s="157"/>
      <c r="B366" s="157"/>
    </row>
  </sheetData>
  <mergeCells count="14">
    <mergeCell ref="A9:I10"/>
    <mergeCell ref="A11:I11"/>
    <mergeCell ref="A13:A18"/>
    <mergeCell ref="C13:C18"/>
    <mergeCell ref="B13:B18"/>
    <mergeCell ref="I13:I18"/>
    <mergeCell ref="E13:G18"/>
    <mergeCell ref="H13:H18"/>
    <mergeCell ref="D13:D18"/>
    <mergeCell ref="B6:I7"/>
    <mergeCell ref="B1:I1"/>
    <mergeCell ref="B2:I2"/>
    <mergeCell ref="B3:I3"/>
    <mergeCell ref="B4:I4"/>
  </mergeCells>
  <printOptions horizontalCentered="1"/>
  <pageMargins left="0.1968503937007874" right="0.1968503937007874" top="0.3937007874015748" bottom="0.1968503937007874" header="0.31496062992125984" footer="0.2362204724409449"/>
  <pageSetup horizontalDpi="600" verticalDpi="600" orientation="portrait" paperSize="9" scale="63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настя</cp:lastModifiedBy>
  <cp:lastPrinted>2012-12-20T12:41:46Z</cp:lastPrinted>
  <dcterms:created xsi:type="dcterms:W3CDTF">2008-09-30T08:48:41Z</dcterms:created>
  <dcterms:modified xsi:type="dcterms:W3CDTF">2012-12-20T12:41:59Z</dcterms:modified>
  <cp:category/>
  <cp:version/>
  <cp:contentType/>
  <cp:contentStatus/>
</cp:coreProperties>
</file>